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'1'!$A$1:$M$81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<sst xmlns="http://schemas.openxmlformats.org/spreadsheetml/2006/main" count="373" uniqueCount="48">
  <si>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</si>
  <si>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</si>
  <si>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</si>
  <si>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</si>
  <si>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</si>
  <si>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</si>
  <si>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</si>
  <si>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</si>
  <si>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</si>
  <si>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</si>
  <si>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</si>
  <si>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</si>
  <si>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</si>
  <si>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</si>
  <si>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</si>
  <si>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</si>
  <si>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</si>
  <si>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</si>
  <si>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</si>
  <si>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</si>
  <si>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</si>
  <si>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</si>
  <si>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</si>
  <si>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</si>
  <si>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</si>
  <si>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</si>
  <si>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</si>
  <si>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</si>
  <si>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</si>
  <si>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</si>
  <si>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</si>
  <si>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</si>
  <si>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</si>
  <si>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</si>
  <si>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</si>
  <si>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</si>
  <si>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</si>
  <si>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</si>
  <si>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</si>
  <si>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</si>
  <si>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</si>
  <si>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</si>
  <si>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</si>
  <si>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</si>
  <si>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</si>
  <si>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</si>
  <si>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</si>
  <si>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Січень 2019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</si>
</sst>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17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0" zoomScaleNormal="60" zoomScaleSheetLayoutView="80" workbookViewId="0" topLeftCell="A16">
      <selection activeCell="Q45" sqref="Q45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0.421875" style="1" customWidth="1"/>
    <col min="4" max="4" width="9.28125" style="1" bestFit="1" customWidth="1"/>
    <col min="5" max="5" width="10.421875" style="1" customWidth="1"/>
    <col min="6" max="6" width="8.421875" style="1" customWidth="1"/>
    <col min="7" max="7" width="9.140625" style="1" customWidth="1"/>
    <col min="8" max="9" width="10.421875" style="1" customWidth="1"/>
    <col min="10" max="10" width="9.57421875" style="1" customWidth="1"/>
    <col min="11" max="11" width="8.140625" style="1" customWidth="1"/>
    <col min="12" max="12" width="11.421875" style="1" customWidth="1"/>
    <col min="13" max="13" width="0" style="1" hidden="1" customWidth="1"/>
    <col min="14" max="16384" width="9.140625" style="1" customWidth="1"/>
  </cols>
  <sheetData>
    <row r="1" spans="3:12" ht="15" customHeight="1">
      <c r="C1" s="30"/>
      <c r="D1" s="30"/>
      <c r="K1" s="36"/>
      <c r="L1" s="36"/>
    </row>
    <row r="2" spans="3:12" ht="12.75" customHeight="1">
      <c r="C2" s="31" t="s">
        <v>10</v>
      </c>
      <c r="D2" s="31"/>
      <c r="K2" s="36"/>
      <c r="L2" s="36"/>
    </row>
    <row r="3" spans="1:12" ht="15">
      <c r="A3" s="2" t="s">
        <v>3</v>
      </c>
      <c r="D3" s="24"/>
      <c r="K3" s="36"/>
      <c r="L3" s="36"/>
    </row>
    <row r="4" spans="1:13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.75">
      <c r="A5" s="39" t="s">
        <v>47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2" ht="20.2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4" ht="15">
      <c r="A8" s="33" t="s">
        <v>12</v>
      </c>
      <c r="B8" s="33"/>
      <c r="C8" s="33"/>
      <c r="D8" s="5"/>
    </row>
    <row r="9" spans="1:12" ht="1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4" ht="15">
      <c r="A11" s="2" t="s">
        <v>14</v>
      </c>
      <c r="C11" s="15"/>
      <c r="D11" s="3"/>
    </row>
    <row r="12" ht="6" customHeight="1"/>
    <row r="13" spans="1:13" ht="15.75" customHeight="1">
      <c r="A13" s="35" t="s">
        <v>24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8.75" customHeight="1">
      <c r="A14" s="35"/>
      <c r="B14" s="16">
        <v>2111</v>
      </c>
      <c r="C14" s="16">
        <v>2120</v>
      </c>
      <c r="D14" s="16">
        <v>2210</v>
      </c>
      <c r="E14" s="16">
        <v>2240</v>
      </c>
      <c r="F14" s="16">
        <v>2272</v>
      </c>
      <c r="G14" s="16">
        <v>2273</v>
      </c>
      <c r="H14" s="16">
        <v>2275</v>
      </c>
      <c r="I14" s="16">
        <v>2800</v>
      </c>
      <c r="J14" s="16">
        <v>2282</v>
      </c>
      <c r="K14" s="16">
        <v>2730</v>
      </c>
      <c r="L14" s="18" t="s">
        <v>19</v>
      </c>
      <c r="M14" s="12">
        <v>2275</v>
      </c>
    </row>
    <row r="15" spans="1:13" ht="15.75">
      <c r="A15" s="12">
        <v>1</v>
      </c>
      <c r="B15" s="12">
        <v>2</v>
      </c>
      <c r="C15" s="12">
        <v>3</v>
      </c>
      <c r="D15" s="12">
        <v>5</v>
      </c>
      <c r="E15" s="12">
        <v>8</v>
      </c>
      <c r="F15" s="12">
        <v>12</v>
      </c>
      <c r="G15" s="12">
        <v>13</v>
      </c>
      <c r="H15" s="12">
        <v>14</v>
      </c>
      <c r="I15" s="12">
        <v>15</v>
      </c>
      <c r="J15" s="12">
        <v>16</v>
      </c>
      <c r="K15" s="12">
        <v>17</v>
      </c>
      <c r="L15" s="12">
        <v>18</v>
      </c>
      <c r="M15" s="12">
        <v>22</v>
      </c>
    </row>
    <row r="16" spans="1:13" ht="15.75">
      <c r="A16" s="25" t="s">
        <v>25</v>
      </c>
      <c r="B16" s="10">
        <v>476977.95</v>
      </c>
      <c r="C16" s="10">
        <v>101536.86</v>
      </c>
      <c r="D16" s="8"/>
      <c r="E16" s="8">
        <v>1954.5</v>
      </c>
      <c r="F16" s="8"/>
      <c r="G16" s="8">
        <v>10874.15</v>
      </c>
      <c r="H16" s="8"/>
      <c r="I16" s="8">
        <v>580</v>
      </c>
      <c r="J16" s="8">
        <v>24</v>
      </c>
      <c r="K16" s="8">
        <v>840</v>
      </c>
      <c r="L16" s="8">
        <f>SUM(B16:K16)</f>
        <v>592787.4600000001</v>
      </c>
      <c r="M16" s="8"/>
    </row>
    <row r="17" spans="1:13" ht="15.75">
      <c r="A17" s="25" t="s">
        <v>26</v>
      </c>
      <c r="B17" s="10">
        <v>428870.22</v>
      </c>
      <c r="C17" s="10">
        <v>91868.6</v>
      </c>
      <c r="D17" s="8">
        <v>2808</v>
      </c>
      <c r="E17" s="8">
        <v>888</v>
      </c>
      <c r="F17" s="8"/>
      <c r="G17" s="8">
        <v>7554.19</v>
      </c>
      <c r="H17" s="8"/>
      <c r="I17" s="8"/>
      <c r="J17" s="8">
        <v>24</v>
      </c>
      <c r="K17" s="8">
        <v>2660</v>
      </c>
      <c r="L17" s="8">
        <f aca="true" t="shared" si="0" ref="L17:L22">SUM(B17:K17)</f>
        <v>534673.0099999999</v>
      </c>
      <c r="M17" s="8"/>
    </row>
    <row r="18" spans="1:13" ht="15.75">
      <c r="A18" s="25" t="s">
        <v>27</v>
      </c>
      <c r="B18" s="10">
        <v>532921.03</v>
      </c>
      <c r="C18" s="10">
        <v>152864.93</v>
      </c>
      <c r="D18" s="8"/>
      <c r="E18" s="8">
        <v>1957.5</v>
      </c>
      <c r="F18" s="8"/>
      <c r="G18" s="8">
        <v>24457.78</v>
      </c>
      <c r="H18" s="7"/>
      <c r="I18" s="7"/>
      <c r="J18" s="8">
        <v>30</v>
      </c>
      <c r="K18" s="8">
        <v>1180</v>
      </c>
      <c r="L18" s="8">
        <f t="shared" si="0"/>
        <v>713411.24</v>
      </c>
      <c r="M18" s="8"/>
    </row>
    <row r="19" spans="1:13" ht="15.75">
      <c r="A19" s="25" t="s">
        <v>28</v>
      </c>
      <c r="B19" s="10">
        <v>264062.14</v>
      </c>
      <c r="C19" s="10">
        <v>55822.7</v>
      </c>
      <c r="D19" s="8">
        <v>11040</v>
      </c>
      <c r="E19" s="8">
        <v>1754.5</v>
      </c>
      <c r="F19" s="8"/>
      <c r="G19" s="8">
        <v>4223.1</v>
      </c>
      <c r="H19" s="8"/>
      <c r="I19" s="8"/>
      <c r="J19" s="8">
        <v>24</v>
      </c>
      <c r="K19" s="8"/>
      <c r="L19" s="8">
        <f t="shared" si="0"/>
        <v>336926.44</v>
      </c>
      <c r="M19" s="8"/>
    </row>
    <row r="20" spans="1:13" ht="15.75">
      <c r="A20" s="25" t="s">
        <v>29</v>
      </c>
      <c r="B20" s="10">
        <v>319704.8</v>
      </c>
      <c r="C20" s="10">
        <v>71341.53</v>
      </c>
      <c r="D20" s="8">
        <v>19820</v>
      </c>
      <c r="E20" s="8">
        <v>1754.5</v>
      </c>
      <c r="F20" s="8"/>
      <c r="G20" s="8">
        <v>16435.26</v>
      </c>
      <c r="H20" s="8"/>
      <c r="I20" s="8"/>
      <c r="J20" s="8">
        <v>24</v>
      </c>
      <c r="K20" s="8">
        <v>380</v>
      </c>
      <c r="L20" s="8">
        <f t="shared" si="0"/>
        <v>429460.08999999997</v>
      </c>
      <c r="M20" s="8"/>
    </row>
    <row r="21" spans="1:13" ht="15.75">
      <c r="A21" s="25" t="s">
        <v>30</v>
      </c>
      <c r="B21" s="10">
        <v>315535.81</v>
      </c>
      <c r="C21" s="10">
        <v>69754.61</v>
      </c>
      <c r="D21" s="8">
        <v>17775</v>
      </c>
      <c r="E21" s="8">
        <v>1754.5</v>
      </c>
      <c r="F21" s="8">
        <v>492</v>
      </c>
      <c r="G21" s="8">
        <v>20627.71</v>
      </c>
      <c r="H21" s="7"/>
      <c r="I21" s="7"/>
      <c r="J21" s="8">
        <v>24</v>
      </c>
      <c r="K21" s="8"/>
      <c r="L21" s="8">
        <f t="shared" si="0"/>
        <v>425963.63</v>
      </c>
      <c r="M21" s="8"/>
    </row>
    <row r="22" spans="1:13" ht="15.75">
      <c r="A22" s="25" t="s">
        <v>31</v>
      </c>
      <c r="B22" s="10">
        <v>198974.99</v>
      </c>
      <c r="C22" s="10">
        <v>42847.89</v>
      </c>
      <c r="D22" s="8">
        <v>11040</v>
      </c>
      <c r="E22" s="8">
        <v>1754.5</v>
      </c>
      <c r="F22" s="8"/>
      <c r="G22" s="8">
        <v>4128.32</v>
      </c>
      <c r="H22" s="8"/>
      <c r="I22" s="8"/>
      <c r="J22" s="8">
        <v>24</v>
      </c>
      <c r="K22" s="8">
        <v>160</v>
      </c>
      <c r="L22" s="8">
        <f t="shared" si="0"/>
        <v>258929.7</v>
      </c>
      <c r="M22" s="8"/>
    </row>
    <row r="23" spans="1:13" ht="15.75">
      <c r="A23" s="25" t="s">
        <v>32</v>
      </c>
      <c r="B23" s="7">
        <v>307976.62</v>
      </c>
      <c r="C23" s="10">
        <v>68066.44</v>
      </c>
      <c r="D23" s="8">
        <v>46920</v>
      </c>
      <c r="E23" s="8">
        <v>1754.5</v>
      </c>
      <c r="F23" s="8"/>
      <c r="G23" s="8">
        <v>9198.84</v>
      </c>
      <c r="H23" s="8"/>
      <c r="I23" s="8"/>
      <c r="J23" s="8">
        <v>24</v>
      </c>
      <c r="K23" s="8"/>
      <c r="L23" s="8">
        <f>SUM(B23:K23)</f>
        <v>433940.4</v>
      </c>
      <c r="M23" s="8"/>
    </row>
    <row r="24" spans="1:13" ht="15.75">
      <c r="A24" s="25" t="s">
        <v>33</v>
      </c>
      <c r="B24" s="7">
        <v>187846.16</v>
      </c>
      <c r="C24" s="10">
        <v>41326.19</v>
      </c>
      <c r="D24" s="8"/>
      <c r="E24" s="8">
        <v>188</v>
      </c>
      <c r="F24" s="8"/>
      <c r="G24" s="8">
        <v>4217.53</v>
      </c>
      <c r="H24" s="8">
        <v>162800</v>
      </c>
      <c r="I24" s="8"/>
      <c r="J24" s="8">
        <v>24</v>
      </c>
      <c r="K24" s="8"/>
      <c r="L24" s="8">
        <f>SUM(B24:K24)</f>
        <v>396401.88</v>
      </c>
      <c r="M24" s="8"/>
    </row>
    <row r="25" spans="1:13" ht="15.75">
      <c r="A25" s="25" t="s">
        <v>34</v>
      </c>
      <c r="B25" s="7">
        <v>229914.95</v>
      </c>
      <c r="C25" s="10">
        <v>50336.3</v>
      </c>
      <c r="D25" s="8"/>
      <c r="E25" s="8">
        <v>1754.5</v>
      </c>
      <c r="F25" s="8"/>
      <c r="G25" s="8">
        <v>3941.57</v>
      </c>
      <c r="H25" s="8"/>
      <c r="I25" s="8"/>
      <c r="J25" s="8">
        <v>24</v>
      </c>
      <c r="K25" s="8">
        <v>680</v>
      </c>
      <c r="L25" s="8">
        <f>SUM(B25:K25)</f>
        <v>286651.32</v>
      </c>
      <c r="M25" s="8"/>
    </row>
    <row r="26" spans="1:13" ht="15.75">
      <c r="A26" s="25" t="s">
        <v>35</v>
      </c>
      <c r="B26" s="7">
        <v>244914.4</v>
      </c>
      <c r="C26" s="10">
        <v>51953.66</v>
      </c>
      <c r="D26" s="8"/>
      <c r="E26" s="8">
        <v>1754.5</v>
      </c>
      <c r="F26" s="8"/>
      <c r="G26" s="8">
        <v>6653.84</v>
      </c>
      <c r="H26" s="8"/>
      <c r="I26" s="8"/>
      <c r="J26" s="8">
        <v>24</v>
      </c>
      <c r="K26" s="8"/>
      <c r="L26" s="8">
        <f>SUM(B26:K26)</f>
        <v>305300.4</v>
      </c>
      <c r="M26" s="8"/>
    </row>
    <row r="27" spans="1:13" ht="15.75">
      <c r="A27" s="26" t="s">
        <v>36</v>
      </c>
      <c r="B27" s="7">
        <v>216434.08</v>
      </c>
      <c r="C27" s="10">
        <v>47615.5</v>
      </c>
      <c r="D27" s="8">
        <v>20748</v>
      </c>
      <c r="E27" s="8">
        <v>7884.5</v>
      </c>
      <c r="F27" s="8"/>
      <c r="G27" s="8">
        <v>3512.28</v>
      </c>
      <c r="H27" s="8"/>
      <c r="I27" s="8"/>
      <c r="J27" s="8">
        <v>24</v>
      </c>
      <c r="K27" s="8"/>
      <c r="L27" s="8">
        <f>SUM(B27:K27)</f>
        <v>296218.36</v>
      </c>
      <c r="M27" s="8"/>
    </row>
    <row r="28" spans="1:13" ht="15.75">
      <c r="A28" s="25" t="s">
        <v>37</v>
      </c>
      <c r="B28" s="7">
        <v>183979.89</v>
      </c>
      <c r="C28" s="10">
        <v>40475.6</v>
      </c>
      <c r="D28" s="8">
        <v>13662</v>
      </c>
      <c r="E28" s="8">
        <v>1754.5</v>
      </c>
      <c r="F28" s="8"/>
      <c r="G28" s="8">
        <v>4872.61</v>
      </c>
      <c r="H28" s="8"/>
      <c r="I28" s="8"/>
      <c r="J28" s="8">
        <v>24</v>
      </c>
      <c r="K28" s="8"/>
      <c r="L28" s="8">
        <f>SUM(B28:K28)</f>
        <v>244768.6</v>
      </c>
      <c r="M28" s="8"/>
    </row>
    <row r="29" spans="1:13" ht="15.75">
      <c r="A29" s="25" t="s">
        <v>39</v>
      </c>
      <c r="B29" s="7">
        <v>199288.78</v>
      </c>
      <c r="C29" s="10">
        <v>43843.56</v>
      </c>
      <c r="D29" s="8">
        <v>18645</v>
      </c>
      <c r="E29" s="8">
        <v>2738</v>
      </c>
      <c r="F29" s="8"/>
      <c r="G29" s="8">
        <v>95256.6</v>
      </c>
      <c r="H29" s="8"/>
      <c r="I29" s="8">
        <v>580</v>
      </c>
      <c r="J29" s="8">
        <v>24</v>
      </c>
      <c r="K29" s="8"/>
      <c r="L29" s="8">
        <f>SUM(B29:K29)</f>
        <v>360375.93999999994</v>
      </c>
      <c r="M29" s="8"/>
    </row>
    <row r="30" spans="1:13" ht="15.75">
      <c r="A30" s="25" t="s">
        <v>40</v>
      </c>
      <c r="B30" s="7">
        <v>151208.61</v>
      </c>
      <c r="C30" s="10">
        <v>33265.93</v>
      </c>
      <c r="D30" s="8"/>
      <c r="E30" s="8">
        <v>1254.5</v>
      </c>
      <c r="F30" s="8"/>
      <c r="G30" s="8">
        <v>4072.57</v>
      </c>
      <c r="H30" s="8"/>
      <c r="I30" s="8"/>
      <c r="J30" s="8">
        <v>24</v>
      </c>
      <c r="K30" s="8"/>
      <c r="L30" s="8">
        <f>SUM(B30:K30)</f>
        <v>189825.61</v>
      </c>
      <c r="M30" s="8"/>
    </row>
    <row r="31" spans="1:13" ht="15.75">
      <c r="A31" s="25" t="s">
        <v>42</v>
      </c>
      <c r="B31" s="7">
        <v>69018.01</v>
      </c>
      <c r="C31" s="10">
        <v>15183.98</v>
      </c>
      <c r="D31" s="8"/>
      <c r="E31" s="8">
        <v>1254.5</v>
      </c>
      <c r="F31" s="8"/>
      <c r="G31" s="8">
        <v>772.16</v>
      </c>
      <c r="H31" s="8"/>
      <c r="I31" s="8"/>
      <c r="J31" s="8">
        <v>24</v>
      </c>
      <c r="K31" s="8"/>
      <c r="L31" s="8">
        <f>SUM(B31:K31)</f>
        <v>86252.65</v>
      </c>
      <c r="M31" s="8"/>
    </row>
    <row r="32" spans="1:13" ht="15.75" hidden="1">
      <c r="A32" s="25" t="s">
        <v>44</v>
      </c>
      <c r="B32" s="7"/>
      <c r="C32" s="10"/>
      <c r="D32" s="8"/>
      <c r="E32" s="8"/>
      <c r="F32" s="8"/>
      <c r="G32" s="8"/>
      <c r="H32" s="8"/>
      <c r="I32" s="8"/>
      <c r="J32" s="8">
        <v>24</v>
      </c>
      <c r="K32" s="8"/>
      <c r="L32" s="8">
        <f>SUM(B32:K32)</f>
        <v>24</v>
      </c>
      <c r="M32" s="8"/>
    </row>
    <row r="33" spans="1:13" ht="29.25" hidden="1">
      <c r="A33" s="27" t="s">
        <v>45</v>
      </c>
      <c r="B33" s="7"/>
      <c r="C33" s="10"/>
      <c r="D33" s="8"/>
      <c r="E33" s="8"/>
      <c r="F33" s="8"/>
      <c r="G33" s="8"/>
      <c r="H33" s="8"/>
      <c r="I33" s="8"/>
      <c r="J33" s="8">
        <v>24</v>
      </c>
      <c r="K33" s="8"/>
      <c r="L33" s="8">
        <f>SUM(B33:K33)</f>
        <v>24</v>
      </c>
      <c r="M33" s="8"/>
    </row>
    <row r="34" spans="1:13" ht="15.75" hidden="1">
      <c r="A34" s="25" t="s">
        <v>40</v>
      </c>
      <c r="B34" s="7"/>
      <c r="C34" s="10"/>
      <c r="D34" s="8"/>
      <c r="E34" s="8"/>
      <c r="F34" s="8"/>
      <c r="G34" s="8"/>
      <c r="H34" s="8"/>
      <c r="I34" s="8"/>
      <c r="J34" s="8">
        <v>24</v>
      </c>
      <c r="K34" s="8"/>
      <c r="L34" s="8">
        <f>SUM(B34:K34)</f>
        <v>24</v>
      </c>
      <c r="M34" s="8"/>
    </row>
    <row r="35" spans="1:13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>
        <v>24</v>
      </c>
      <c r="K35" s="8"/>
      <c r="L35" s="8">
        <f>SUM(B35:K35)</f>
        <v>24</v>
      </c>
      <c r="M35" s="8"/>
    </row>
    <row r="36" spans="1:13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>
        <v>24</v>
      </c>
      <c r="K36" s="8"/>
      <c r="L36" s="8">
        <f>SUM(B36:K36)</f>
        <v>24</v>
      </c>
      <c r="M36" s="8"/>
    </row>
    <row r="37" spans="1:13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>
        <v>24</v>
      </c>
      <c r="K37" s="8"/>
      <c r="L37" s="8">
        <f>SUM(B37:K37)</f>
        <v>24</v>
      </c>
      <c r="M37" s="8"/>
    </row>
    <row r="38" spans="1:13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>
        <v>24</v>
      </c>
      <c r="K38" s="8"/>
      <c r="L38" s="8">
        <f>SUM(B38:K38)</f>
        <v>24</v>
      </c>
      <c r="M38" s="8"/>
    </row>
    <row r="39" spans="1:13" ht="29.25" hidden="1">
      <c r="A39" s="27" t="s">
        <v>45</v>
      </c>
      <c r="B39" s="7"/>
      <c r="C39" s="10"/>
      <c r="D39" s="8"/>
      <c r="E39" s="8"/>
      <c r="F39" s="8"/>
      <c r="G39" s="8"/>
      <c r="H39" s="8"/>
      <c r="I39" s="8"/>
      <c r="J39" s="8">
        <v>24</v>
      </c>
      <c r="K39" s="8"/>
      <c r="L39" s="8">
        <f>SUM(B39:K39)</f>
        <v>24</v>
      </c>
      <c r="M39" s="8"/>
    </row>
    <row r="40" spans="1:13" ht="15.75" hidden="1">
      <c r="A40" s="7"/>
      <c r="B40" s="7"/>
      <c r="C40" s="10"/>
      <c r="D40" s="8"/>
      <c r="E40" s="8"/>
      <c r="F40" s="8"/>
      <c r="G40" s="8"/>
      <c r="H40" s="8"/>
      <c r="I40" s="8"/>
      <c r="J40" s="8">
        <v>24</v>
      </c>
      <c r="K40" s="8"/>
      <c r="L40" s="8">
        <f>SUM(B40:K40)</f>
        <v>24</v>
      </c>
      <c r="M40" s="8"/>
    </row>
    <row r="41" spans="1:13" ht="15.75">
      <c r="A41" s="25" t="s">
        <v>44</v>
      </c>
      <c r="B41" s="7">
        <v>201039.95</v>
      </c>
      <c r="C41" s="10">
        <v>44228.79</v>
      </c>
      <c r="D41" s="8"/>
      <c r="E41" s="8">
        <v>1754.5</v>
      </c>
      <c r="F41" s="8"/>
      <c r="G41" s="8">
        <v>4933.93</v>
      </c>
      <c r="H41" s="8"/>
      <c r="I41" s="8">
        <v>170</v>
      </c>
      <c r="J41" s="8">
        <v>24</v>
      </c>
      <c r="K41" s="8"/>
      <c r="L41" s="8">
        <f>SUM(B41:K41)</f>
        <v>252151.17</v>
      </c>
      <c r="M41" s="8"/>
    </row>
    <row r="42" spans="1:13" ht="29.25">
      <c r="A42" s="27" t="s">
        <v>45</v>
      </c>
      <c r="B42" s="7">
        <v>126890.87</v>
      </c>
      <c r="C42" s="10">
        <v>27916.01</v>
      </c>
      <c r="D42" s="8"/>
      <c r="E42" s="8">
        <v>1754.5</v>
      </c>
      <c r="F42" s="8"/>
      <c r="G42" s="8">
        <v>3450.97</v>
      </c>
      <c r="H42" s="8"/>
      <c r="I42" s="8"/>
      <c r="J42" s="8">
        <v>24</v>
      </c>
      <c r="K42" s="8"/>
      <c r="L42" s="8">
        <f>SUM(B42:K42)</f>
        <v>160036.35</v>
      </c>
      <c r="M42" s="8"/>
    </row>
    <row r="43" spans="1:13" ht="15.75">
      <c r="A43" s="25" t="s">
        <v>41</v>
      </c>
      <c r="B43" s="7">
        <v>185318.59</v>
      </c>
      <c r="C43" s="10">
        <v>40770.1</v>
      </c>
      <c r="D43" s="8">
        <v>11040</v>
      </c>
      <c r="E43" s="8">
        <v>1254.5</v>
      </c>
      <c r="F43" s="8"/>
      <c r="G43" s="8">
        <v>5823.16</v>
      </c>
      <c r="H43" s="8"/>
      <c r="I43" s="8"/>
      <c r="J43" s="8">
        <v>24</v>
      </c>
      <c r="K43" s="8">
        <v>200</v>
      </c>
      <c r="L43" s="8">
        <f>SUM(B43:K43)</f>
        <v>244430.35</v>
      </c>
      <c r="M43" s="8"/>
    </row>
    <row r="44" spans="1:13" ht="15.75">
      <c r="A44" s="25" t="s">
        <v>43</v>
      </c>
      <c r="B44" s="7">
        <v>163336.93</v>
      </c>
      <c r="C44" s="10">
        <v>34745.34</v>
      </c>
      <c r="D44" s="8"/>
      <c r="E44" s="8">
        <v>1754.5</v>
      </c>
      <c r="F44" s="8"/>
      <c r="G44" s="8">
        <v>7966.75</v>
      </c>
      <c r="H44" s="8">
        <v>37000</v>
      </c>
      <c r="I44" s="8"/>
      <c r="J44" s="8">
        <v>24</v>
      </c>
      <c r="K44" s="8"/>
      <c r="L44" s="8">
        <f>SUM(B44:K44)</f>
        <v>244827.52</v>
      </c>
      <c r="M44" s="8"/>
    </row>
    <row r="45" spans="1:13" ht="15.75">
      <c r="A45" s="25" t="s">
        <v>38</v>
      </c>
      <c r="B45" s="7">
        <v>141218.76</v>
      </c>
      <c r="C45" s="10">
        <v>30306.56</v>
      </c>
      <c r="D45" s="8">
        <v>8300</v>
      </c>
      <c r="E45" s="8">
        <v>3397.52</v>
      </c>
      <c r="F45" s="8"/>
      <c r="G45" s="8">
        <v>5067.76</v>
      </c>
      <c r="H45" s="8"/>
      <c r="I45" s="8"/>
      <c r="J45" s="8">
        <v>24</v>
      </c>
      <c r="K45" s="8"/>
      <c r="L45" s="8">
        <f>SUM(B45:K45)</f>
        <v>188314.6</v>
      </c>
      <c r="M45" s="8"/>
    </row>
    <row r="46" spans="1:13" ht="15.75" customHeight="1">
      <c r="A46" s="7"/>
      <c r="B46" s="7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customHeight="1">
      <c r="A47" s="10" t="s">
        <v>0</v>
      </c>
      <c r="B47" s="8">
        <f aca="true" t="shared" si="1" ref="B47:K47">SUM(B16:B45)</f>
        <v>5145433.539999999</v>
      </c>
      <c r="C47" s="8">
        <f t="shared" si="1"/>
        <v>1156071.0800000003</v>
      </c>
      <c r="D47" s="8">
        <f t="shared" si="1"/>
        <v>181798</v>
      </c>
      <c r="E47" s="8">
        <f t="shared" si="1"/>
        <v>42071.02</v>
      </c>
      <c r="F47" s="8">
        <f t="shared" si="1"/>
        <v>492</v>
      </c>
      <c r="G47" s="8">
        <f t="shared" si="1"/>
        <v>248041.08000000005</v>
      </c>
      <c r="H47" s="8">
        <f t="shared" si="1"/>
        <v>199800</v>
      </c>
      <c r="I47" s="8">
        <f t="shared" si="1"/>
        <v>1330</v>
      </c>
      <c r="J47" s="8">
        <f>J16+J17+J18+J19+J20+J21+J22+J23+J24+J25+J26+J27+J28+J29+J30+J31+J41+J42+J43+J44+J45</f>
        <v>510</v>
      </c>
      <c r="K47" s="8">
        <f t="shared" si="1"/>
        <v>6100</v>
      </c>
      <c r="L47" s="8">
        <f>SUM(B47:K47)</f>
        <v>6981646.719999999</v>
      </c>
      <c r="M47" s="8">
        <f>SUM(M23:M40)</f>
        <v>0</v>
      </c>
    </row>
    <row r="48" spans="1:13" ht="15.75" customHeight="1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5.75" customHeight="1">
      <c r="A49" s="10" t="s">
        <v>1</v>
      </c>
      <c r="B49" s="8">
        <f>SUM(B47)</f>
        <v>5145433.539999999</v>
      </c>
      <c r="C49" s="8">
        <f aca="true" t="shared" si="2" ref="C49:M49">C47-C75</f>
        <v>1156071.0800000003</v>
      </c>
      <c r="D49" s="8">
        <f t="shared" si="2"/>
        <v>181798</v>
      </c>
      <c r="E49" s="8">
        <f t="shared" si="2"/>
        <v>42071.02</v>
      </c>
      <c r="F49" s="8">
        <f t="shared" si="2"/>
        <v>492</v>
      </c>
      <c r="G49" s="8">
        <f t="shared" si="2"/>
        <v>248041.08000000005</v>
      </c>
      <c r="H49" s="8">
        <f>H47-H75</f>
        <v>199800</v>
      </c>
      <c r="I49" s="8">
        <v>1330</v>
      </c>
      <c r="J49" s="8">
        <f>J47-J75</f>
        <v>510</v>
      </c>
      <c r="K49" s="8">
        <f t="shared" si="2"/>
        <v>6100</v>
      </c>
      <c r="L49" s="8">
        <f t="shared" si="2"/>
        <v>6981646.719999999</v>
      </c>
      <c r="M49" s="8">
        <f t="shared" si="2"/>
        <v>0</v>
      </c>
    </row>
    <row r="50" spans="1:13" ht="15.75" customHeight="1">
      <c r="A50" s="10" t="s">
        <v>2</v>
      </c>
      <c r="B50" s="8">
        <f>B47</f>
        <v>5145433.539999999</v>
      </c>
      <c r="C50" s="8">
        <f>C47</f>
        <v>1156071.0800000003</v>
      </c>
      <c r="D50" s="8">
        <f>D47</f>
        <v>181798</v>
      </c>
      <c r="E50" s="8">
        <f>E47</f>
        <v>42071.02</v>
      </c>
      <c r="F50" s="8">
        <f aca="true" t="shared" si="3" ref="F50:L50">F49</f>
        <v>492</v>
      </c>
      <c r="G50" s="8">
        <f t="shared" si="3"/>
        <v>248041.08000000005</v>
      </c>
      <c r="H50" s="8">
        <f t="shared" si="3"/>
        <v>199800</v>
      </c>
      <c r="I50" s="8">
        <v>1330</v>
      </c>
      <c r="J50" s="8">
        <f t="shared" si="3"/>
        <v>510</v>
      </c>
      <c r="K50" s="8">
        <f t="shared" si="3"/>
        <v>6100</v>
      </c>
      <c r="L50" s="8">
        <f t="shared" si="3"/>
        <v>6981646.719999999</v>
      </c>
      <c r="M50" s="8">
        <f>M49+M16</f>
        <v>0</v>
      </c>
    </row>
    <row r="51" spans="1:13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7"/>
      <c r="B52" s="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" customHeight="1">
      <c r="A53" s="35" t="s">
        <v>18</v>
      </c>
      <c r="B53" s="29" t="s">
        <v>22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 customHeight="1">
      <c r="A54" s="35"/>
      <c r="B54" s="16">
        <v>2111</v>
      </c>
      <c r="C54" s="16">
        <v>2112</v>
      </c>
      <c r="D54" s="16">
        <v>2210</v>
      </c>
      <c r="E54" s="16">
        <v>2240</v>
      </c>
      <c r="F54" s="16">
        <v>2272</v>
      </c>
      <c r="G54" s="16">
        <v>2273</v>
      </c>
      <c r="H54" s="16">
        <v>2274</v>
      </c>
      <c r="I54" s="16"/>
      <c r="J54" s="16">
        <v>2282</v>
      </c>
      <c r="K54" s="16">
        <v>2730</v>
      </c>
      <c r="L54" s="18" t="s">
        <v>19</v>
      </c>
      <c r="M54" s="12">
        <v>2275</v>
      </c>
    </row>
    <row r="55" spans="1:13" ht="15.75">
      <c r="A55" s="12">
        <v>1</v>
      </c>
      <c r="B55" s="12">
        <v>2</v>
      </c>
      <c r="C55" s="12">
        <v>3</v>
      </c>
      <c r="D55" s="12">
        <v>5</v>
      </c>
      <c r="E55" s="12">
        <v>8</v>
      </c>
      <c r="F55" s="12">
        <v>12</v>
      </c>
      <c r="G55" s="12">
        <v>13</v>
      </c>
      <c r="H55" s="12">
        <v>14</v>
      </c>
      <c r="I55" s="12"/>
      <c r="J55" s="12">
        <v>18</v>
      </c>
      <c r="K55" s="12">
        <v>24</v>
      </c>
      <c r="L55" s="12">
        <v>25</v>
      </c>
      <c r="M55" s="12">
        <v>22</v>
      </c>
    </row>
    <row r="56" spans="1:13" ht="15.75">
      <c r="A56" s="21" t="s">
        <v>20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>
        <f>SUM(B56:K56)</f>
        <v>0</v>
      </c>
      <c r="M56" s="8"/>
    </row>
    <row r="57" spans="1:13" ht="15.7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>
        <f aca="true" t="shared" si="4" ref="L57:L74">SUM(B57:K57)</f>
        <v>0</v>
      </c>
      <c r="M57" s="8"/>
    </row>
    <row r="58" spans="1:13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>
        <f t="shared" si="4"/>
        <v>0</v>
      </c>
      <c r="M58" s="8"/>
    </row>
    <row r="59" spans="1:13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>
        <f t="shared" si="4"/>
        <v>0</v>
      </c>
      <c r="M59" s="8"/>
    </row>
    <row r="60" spans="1:13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>
        <f t="shared" si="4"/>
        <v>0</v>
      </c>
      <c r="M60" s="8"/>
    </row>
    <row r="61" spans="1:13" ht="15.75" hidden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>
        <f t="shared" si="4"/>
        <v>0</v>
      </c>
      <c r="M61" s="8"/>
    </row>
    <row r="62" spans="1:13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>
        <f t="shared" si="4"/>
        <v>0</v>
      </c>
      <c r="M62" s="8"/>
    </row>
    <row r="63" spans="1:13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>
        <f t="shared" si="4"/>
        <v>0</v>
      </c>
      <c r="M63" s="8"/>
    </row>
    <row r="64" spans="1:13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>
        <f t="shared" si="4"/>
        <v>0</v>
      </c>
      <c r="M64" s="8"/>
    </row>
    <row r="65" spans="1:13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>
        <f t="shared" si="4"/>
        <v>0</v>
      </c>
      <c r="M65" s="8"/>
    </row>
    <row r="66" spans="1:13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>
        <f t="shared" si="4"/>
        <v>0</v>
      </c>
      <c r="M66" s="8"/>
    </row>
    <row r="67" spans="1:13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>
        <f t="shared" si="4"/>
        <v>0</v>
      </c>
      <c r="M67" s="8"/>
    </row>
    <row r="68" spans="1:13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>
        <f t="shared" si="4"/>
        <v>0</v>
      </c>
      <c r="M68" s="8"/>
    </row>
    <row r="69" spans="1:13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>
        <f t="shared" si="4"/>
        <v>0</v>
      </c>
      <c r="M69" s="8"/>
    </row>
    <row r="70" spans="1:13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>
        <f t="shared" si="4"/>
        <v>0</v>
      </c>
      <c r="M70" s="8"/>
    </row>
    <row r="71" spans="1:13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>
        <f t="shared" si="4"/>
        <v>0</v>
      </c>
      <c r="M71" s="8"/>
    </row>
    <row r="72" spans="1:13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>
        <f t="shared" si="4"/>
        <v>0</v>
      </c>
      <c r="M72" s="8"/>
    </row>
    <row r="73" spans="1:13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>
        <f t="shared" si="4"/>
        <v>0</v>
      </c>
      <c r="M73" s="8"/>
    </row>
    <row r="74" spans="1:13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>
        <f t="shared" si="4"/>
        <v>0</v>
      </c>
      <c r="M74" s="8"/>
    </row>
    <row r="75" spans="1:13" ht="15.75" customHeight="1">
      <c r="A75" s="20" t="s">
        <v>0</v>
      </c>
      <c r="B75" s="8">
        <f>SUM(B56:B74)</f>
        <v>0</v>
      </c>
      <c r="C75" s="8">
        <f aca="true" t="shared" si="5" ref="C75:K75">SUM(C56:C74)</f>
        <v>0</v>
      </c>
      <c r="D75" s="8">
        <f t="shared" si="5"/>
        <v>0</v>
      </c>
      <c r="E75" s="8">
        <f t="shared" si="5"/>
        <v>0</v>
      </c>
      <c r="F75" s="8">
        <f t="shared" si="5"/>
        <v>0</v>
      </c>
      <c r="G75" s="8">
        <f t="shared" si="5"/>
        <v>0</v>
      </c>
      <c r="H75" s="8">
        <f t="shared" si="5"/>
        <v>0</v>
      </c>
      <c r="I75" s="8"/>
      <c r="J75" s="8">
        <f t="shared" si="5"/>
        <v>0</v>
      </c>
      <c r="K75" s="8">
        <f t="shared" si="5"/>
        <v>0</v>
      </c>
      <c r="L75" s="8">
        <f>SUM(L56:L74)</f>
        <v>0</v>
      </c>
      <c r="M75" s="8">
        <f>SUM(M56:M74)</f>
        <v>0</v>
      </c>
    </row>
    <row r="76" ht="3.75" customHeight="1"/>
    <row r="77" ht="15" hidden="1"/>
    <row r="78" spans="3:10" ht="15">
      <c r="C78" s="1" t="s">
        <v>5</v>
      </c>
      <c r="D78" s="5" t="s">
        <v>46</v>
      </c>
      <c r="G78" s="1" t="s">
        <v>6</v>
      </c>
      <c r="J78" s="4"/>
    </row>
    <row r="79" spans="4:10" s="17" customFormat="1" ht="12" customHeight="1">
      <c r="D79" s="23"/>
      <c r="J79" s="13" t="s">
        <v>8</v>
      </c>
    </row>
  </sheetData>
  <sheetProtection/>
  <mergeCells count="15">
    <mergeCell ref="K1:L3"/>
    <mergeCell ref="A48:M48"/>
    <mergeCell ref="A4:M4"/>
    <mergeCell ref="A5:M5"/>
    <mergeCell ref="A13:A14"/>
    <mergeCell ref="C1:D1"/>
    <mergeCell ref="C52:M52"/>
    <mergeCell ref="B13:M13"/>
    <mergeCell ref="C2:D2"/>
    <mergeCell ref="A6:L6"/>
    <mergeCell ref="A7:L7"/>
    <mergeCell ref="A8:C8"/>
    <mergeCell ref="A9:L10"/>
    <mergeCell ref="A53:A54"/>
    <mergeCell ref="B53:M53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80" r:id="rId1"/>
  <rowBreaks count="1" manualBreakCount="1">
    <brk id="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5145433.539999999</v>
      </c>
      <c r="C16" s="8">
        <f>9!C38</f>
        <v>1156071.0800000003</v>
      </c>
      <c r="D16" s="8" t="e">
        <f>9!D38</f>
        <v>#REF!</v>
      </c>
      <c r="E16" s="8">
        <f>9!E38</f>
        <v>181798</v>
      </c>
      <c r="F16" s="8" t="e">
        <f>9!F38</f>
        <v>#REF!</v>
      </c>
      <c r="G16" s="8" t="e">
        <f>9!G38</f>
        <v>#REF!</v>
      </c>
      <c r="H16" s="8">
        <f>9!H38</f>
        <v>42071.02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>
        <f>9!L38</f>
        <v>492</v>
      </c>
      <c r="M16" s="8">
        <f>9!M38</f>
        <v>248041.08000000005</v>
      </c>
      <c r="N16" s="8">
        <f>9!N38</f>
        <v>199800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510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6100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Z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 t="e">
        <f>9!G63+9!G44</f>
        <v>#REF!</v>
      </c>
      <c r="H44" s="22">
        <f>9!H63+9!H44</f>
        <v>0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5145433.539999999</v>
      </c>
      <c r="C16" s="8">
        <f>'10'!C38</f>
        <v>1156071.0800000003</v>
      </c>
      <c r="D16" s="8" t="e">
        <f>'10'!D38</f>
        <v>#REF!</v>
      </c>
      <c r="E16" s="8">
        <f>'10'!E38</f>
        <v>181798</v>
      </c>
      <c r="F16" s="8" t="e">
        <f>'10'!F38</f>
        <v>#REF!</v>
      </c>
      <c r="G16" s="8" t="e">
        <f>'10'!G38</f>
        <v>#REF!</v>
      </c>
      <c r="H16" s="8">
        <f>'10'!H38</f>
        <v>42071.02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>
        <f>'10'!L38</f>
        <v>492</v>
      </c>
      <c r="M16" s="8">
        <f>'10'!M38</f>
        <v>248041.08000000005</v>
      </c>
      <c r="N16" s="8">
        <f>'10'!N38</f>
        <v>199800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510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6100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 t="e">
        <f>'10'!G63+'10'!G44</f>
        <v>#REF!</v>
      </c>
      <c r="H44" s="22">
        <f>'10'!H63+'10'!H44</f>
        <v>0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5145433.539999999</v>
      </c>
      <c r="C16" s="8">
        <f>'11'!C38</f>
        <v>1156071.0800000003</v>
      </c>
      <c r="D16" s="8" t="e">
        <f>'11'!D38</f>
        <v>#REF!</v>
      </c>
      <c r="E16" s="8">
        <f>'11'!E38</f>
        <v>181798</v>
      </c>
      <c r="F16" s="8" t="e">
        <f>'11'!F38</f>
        <v>#REF!</v>
      </c>
      <c r="G16" s="8" t="e">
        <f>'11'!G38</f>
        <v>#REF!</v>
      </c>
      <c r="H16" s="8">
        <f>'11'!H38</f>
        <v>42071.02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>
        <f>'11'!L38</f>
        <v>492</v>
      </c>
      <c r="M16" s="8">
        <f>'11'!M38</f>
        <v>248041.08000000005</v>
      </c>
      <c r="N16" s="8">
        <f>'11'!N38</f>
        <v>199800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510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6100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 t="e">
        <f>'11'!G63+'11'!G44</f>
        <v>#REF!</v>
      </c>
      <c r="H44" s="22">
        <f>'11'!H63+'11'!H44</f>
        <v>0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1!B50</f>
        <v>5145433.539999999</v>
      </c>
      <c r="C16" s="8">
        <f>1!C50</f>
        <v>1156071.0800000003</v>
      </c>
      <c r="D16" s="8" t="e">
        <f>1!#REF!</f>
        <v>#REF!</v>
      </c>
      <c r="E16" s="8">
        <f>1!D50</f>
        <v>181798</v>
      </c>
      <c r="F16" s="8" t="e">
        <f>1!#REF!</f>
        <v>#REF!</v>
      </c>
      <c r="G16" s="8" t="e">
        <f>1!#REF!</f>
        <v>#REF!</v>
      </c>
      <c r="H16" s="8">
        <f>1!E50</f>
        <v>42071.02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>
        <f>1!F50</f>
        <v>492</v>
      </c>
      <c r="M16" s="8">
        <f>1!G50</f>
        <v>248041.08000000005</v>
      </c>
      <c r="N16" s="8">
        <f>1!H50</f>
        <v>199800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1!J50</f>
        <v>510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1!K50</f>
        <v>6100</v>
      </c>
      <c r="Y16" s="8" t="e">
        <f>SUM(B16:X16)</f>
        <v>#REF!</v>
      </c>
      <c r="Z16" s="8">
        <f>1!M50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Z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1!B56</f>
        <v>0</v>
      </c>
      <c r="C44" s="7">
        <f>1!C56</f>
        <v>0</v>
      </c>
      <c r="D44" s="7" t="e">
        <f>1!#REF!</f>
        <v>#REF!</v>
      </c>
      <c r="E44" s="7">
        <f>1!D56</f>
        <v>0</v>
      </c>
      <c r="F44" s="7" t="e">
        <f>1!#REF!</f>
        <v>#REF!</v>
      </c>
      <c r="G44" s="7" t="e">
        <f>1!#REF!</f>
        <v>#REF!</v>
      </c>
      <c r="H44" s="7">
        <f>1!E56</f>
        <v>0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>
        <f>1!F56</f>
        <v>0</v>
      </c>
      <c r="M44" s="7">
        <f>1!G56</f>
        <v>0</v>
      </c>
      <c r="N44" s="7">
        <f>1!H56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1!J56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1!K56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5145433.539999999</v>
      </c>
      <c r="C16" s="8">
        <f>2!C38</f>
        <v>1156071.0800000003</v>
      </c>
      <c r="D16" s="8" t="e">
        <f>2!D38</f>
        <v>#REF!</v>
      </c>
      <c r="E16" s="8">
        <f>2!E38</f>
        <v>181798</v>
      </c>
      <c r="F16" s="8" t="e">
        <f>2!F38</f>
        <v>#REF!</v>
      </c>
      <c r="G16" s="8" t="e">
        <f>2!G38</f>
        <v>#REF!</v>
      </c>
      <c r="H16" s="8">
        <f>2!H38</f>
        <v>42071.02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>
        <f>2!L38</f>
        <v>492</v>
      </c>
      <c r="M16" s="8">
        <f>2!M38</f>
        <v>248041.08000000005</v>
      </c>
      <c r="N16" s="8">
        <f>2!N38</f>
        <v>199800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510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6100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Z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 t="e">
        <f>2!G63+2!G44</f>
        <v>#REF!</v>
      </c>
      <c r="H44" s="22">
        <f>2!H63+2!H44</f>
        <v>0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5145433.539999999</v>
      </c>
      <c r="C16" s="8">
        <f>3!C38</f>
        <v>1156071.0800000003</v>
      </c>
      <c r="D16" s="8" t="e">
        <f>3!D38</f>
        <v>#REF!</v>
      </c>
      <c r="E16" s="8">
        <f>3!E38</f>
        <v>181798</v>
      </c>
      <c r="F16" s="8" t="e">
        <f>3!F38</f>
        <v>#REF!</v>
      </c>
      <c r="G16" s="8" t="e">
        <f>3!G38</f>
        <v>#REF!</v>
      </c>
      <c r="H16" s="8">
        <f>3!H38</f>
        <v>42071.02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>
        <f>3!L38</f>
        <v>492</v>
      </c>
      <c r="M16" s="8">
        <f>3!M38</f>
        <v>248041.08000000005</v>
      </c>
      <c r="N16" s="8">
        <f>3!N38</f>
        <v>199800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510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6100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 t="e">
        <f>3!G63+3!G44</f>
        <v>#REF!</v>
      </c>
      <c r="H44" s="22">
        <f>3!H63+3!H44</f>
        <v>0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5145433.539999999</v>
      </c>
      <c r="C16" s="8">
        <f>4!C38</f>
        <v>1156071.0800000003</v>
      </c>
      <c r="D16" s="8" t="e">
        <f>4!D38</f>
        <v>#REF!</v>
      </c>
      <c r="E16" s="8">
        <f>4!E38</f>
        <v>181798</v>
      </c>
      <c r="F16" s="8" t="e">
        <f>4!F38</f>
        <v>#REF!</v>
      </c>
      <c r="G16" s="8" t="e">
        <f>4!G38</f>
        <v>#REF!</v>
      </c>
      <c r="H16" s="8">
        <f>4!H38</f>
        <v>42071.02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>
        <f>4!L38</f>
        <v>492</v>
      </c>
      <c r="M16" s="8">
        <f>4!M38</f>
        <v>248041.08000000005</v>
      </c>
      <c r="N16" s="8">
        <f>4!N38</f>
        <v>199800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510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6100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 t="e">
        <f>4!G63+4!G44</f>
        <v>#REF!</v>
      </c>
      <c r="H44" s="22">
        <f>4!H63+4!H44</f>
        <v>0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5145433.539999999</v>
      </c>
      <c r="C16" s="8">
        <f>5!C38</f>
        <v>1156071.0800000003</v>
      </c>
      <c r="D16" s="8" t="e">
        <f>5!D38</f>
        <v>#REF!</v>
      </c>
      <c r="E16" s="8">
        <f>5!E38</f>
        <v>181798</v>
      </c>
      <c r="F16" s="8" t="e">
        <f>5!F38</f>
        <v>#REF!</v>
      </c>
      <c r="G16" s="8" t="e">
        <f>5!G38</f>
        <v>#REF!</v>
      </c>
      <c r="H16" s="8">
        <f>5!H38</f>
        <v>42071.02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>
        <f>5!L38</f>
        <v>492</v>
      </c>
      <c r="M16" s="8">
        <f>5!M38</f>
        <v>248041.08000000005</v>
      </c>
      <c r="N16" s="8">
        <f>5!N38</f>
        <v>199800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510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6100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 t="e">
        <f>5!G63+5!G44</f>
        <v>#REF!</v>
      </c>
      <c r="H44" s="22">
        <f>5!H63+5!H44</f>
        <v>0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5145433.539999999</v>
      </c>
      <c r="C16" s="8">
        <f>6!C38</f>
        <v>1156071.0800000003</v>
      </c>
      <c r="D16" s="8" t="e">
        <f>6!D38</f>
        <v>#REF!</v>
      </c>
      <c r="E16" s="8">
        <f>6!E38</f>
        <v>181798</v>
      </c>
      <c r="F16" s="8" t="e">
        <f>6!F38</f>
        <v>#REF!</v>
      </c>
      <c r="G16" s="8" t="e">
        <f>6!G38</f>
        <v>#REF!</v>
      </c>
      <c r="H16" s="8">
        <f>6!H38</f>
        <v>42071.02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>
        <f>6!L38</f>
        <v>492</v>
      </c>
      <c r="M16" s="8">
        <f>6!M38</f>
        <v>248041.08000000005</v>
      </c>
      <c r="N16" s="8">
        <f>6!N38</f>
        <v>199800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510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6100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Z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 t="e">
        <f>6!G63+6!G44</f>
        <v>#REF!</v>
      </c>
      <c r="H44" s="22">
        <f>6!H63+6!H44</f>
        <v>0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5145433.539999999</v>
      </c>
      <c r="C16" s="8">
        <f>7!C38</f>
        <v>1156071.0800000003</v>
      </c>
      <c r="D16" s="8" t="e">
        <f>7!D38</f>
        <v>#REF!</v>
      </c>
      <c r="E16" s="8">
        <f>7!E38</f>
        <v>181798</v>
      </c>
      <c r="F16" s="8" t="e">
        <f>7!F38</f>
        <v>#REF!</v>
      </c>
      <c r="G16" s="8" t="e">
        <f>7!G38</f>
        <v>#REF!</v>
      </c>
      <c r="H16" s="8">
        <f>7!H38</f>
        <v>42071.02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>
        <f>7!L38</f>
        <v>492</v>
      </c>
      <c r="M16" s="8">
        <f>7!M38</f>
        <v>248041.08000000005</v>
      </c>
      <c r="N16" s="8">
        <f>7!N38</f>
        <v>199800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510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6100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 t="e">
        <f>7!G63+7!G44</f>
        <v>#REF!</v>
      </c>
      <c r="H44" s="22">
        <f>7!H63+7!H44</f>
        <v>0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0">
        <f>1!C1:D1</f>
        <v>0</v>
      </c>
      <c r="D1" s="30"/>
      <c r="E1" s="30"/>
      <c r="F1" s="30"/>
      <c r="U1" s="36" t="s">
        <v>15</v>
      </c>
      <c r="V1" s="36"/>
      <c r="W1" s="36"/>
      <c r="X1" s="36"/>
      <c r="Y1" s="36"/>
    </row>
    <row r="2" spans="3:25" ht="12.75" customHeight="1">
      <c r="C2" s="31" t="s">
        <v>10</v>
      </c>
      <c r="D2" s="31"/>
      <c r="E2" s="31"/>
      <c r="F2" s="31"/>
      <c r="U2" s="36"/>
      <c r="V2" s="36"/>
      <c r="W2" s="36"/>
      <c r="X2" s="36"/>
      <c r="Y2" s="36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6" ht="15">
      <c r="A8" s="33" t="s">
        <v>12</v>
      </c>
      <c r="B8" s="33"/>
      <c r="C8" s="33"/>
      <c r="D8" s="33"/>
      <c r="E8" s="30">
        <f>1!D8:D8</f>
        <v>0</v>
      </c>
      <c r="F8" s="30"/>
    </row>
    <row r="9" spans="1:25" ht="15">
      <c r="A9" s="34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5" t="s">
        <v>18</v>
      </c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8.75" customHeight="1">
      <c r="A14" s="35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5145433.539999999</v>
      </c>
      <c r="C16" s="8">
        <f>8!C38</f>
        <v>1156071.0800000003</v>
      </c>
      <c r="D16" s="8" t="e">
        <f>8!D38</f>
        <v>#REF!</v>
      </c>
      <c r="E16" s="8">
        <f>8!E38</f>
        <v>181798</v>
      </c>
      <c r="F16" s="8" t="e">
        <f>8!F38</f>
        <v>#REF!</v>
      </c>
      <c r="G16" s="8" t="e">
        <f>8!G38</f>
        <v>#REF!</v>
      </c>
      <c r="H16" s="8">
        <f>8!H38</f>
        <v>42071.02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>
        <f>8!L38</f>
        <v>492</v>
      </c>
      <c r="M16" s="8">
        <f>8!M38</f>
        <v>248041.08000000005</v>
      </c>
      <c r="N16" s="8">
        <f>8!N38</f>
        <v>199800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510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6100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5145433.539999999</v>
      </c>
      <c r="C38" s="8">
        <f>C37+C16</f>
        <v>1156071.0800000003</v>
      </c>
      <c r="D38" s="8" t="e">
        <f>D37+D16</f>
        <v>#REF!</v>
      </c>
      <c r="E38" s="8">
        <f aca="true" t="shared" si="3" ref="E38:Y38">E37+E16</f>
        <v>181798</v>
      </c>
      <c r="F38" s="8" t="e">
        <f t="shared" si="3"/>
        <v>#REF!</v>
      </c>
      <c r="G38" s="8" t="e">
        <f t="shared" si="3"/>
        <v>#REF!</v>
      </c>
      <c r="H38" s="8">
        <f t="shared" si="3"/>
        <v>42071.02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492</v>
      </c>
      <c r="M38" s="8">
        <f t="shared" si="3"/>
        <v>248041.08000000005</v>
      </c>
      <c r="N38" s="8">
        <f aca="true" t="shared" si="4" ref="N38:T38">N37+N16</f>
        <v>199800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510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35" t="s">
        <v>18</v>
      </c>
      <c r="B41" s="29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35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1!E54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2272</v>
      </c>
      <c r="M42" s="12">
        <f>1!G54</f>
        <v>2273</v>
      </c>
      <c r="N42" s="12">
        <f>1!H54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 t="e">
        <f>8!G63+8!G44</f>
        <v>#REF!</v>
      </c>
      <c r="H44" s="22">
        <f>8!H63+8!H44</f>
        <v>0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0"/>
      <c r="J66" s="30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5" t="s">
        <v>7</v>
      </c>
      <c r="E67" s="45"/>
      <c r="G67" s="13" t="s">
        <v>8</v>
      </c>
      <c r="I67" s="45" t="s">
        <v>9</v>
      </c>
      <c r="J67" s="45"/>
      <c r="O67" s="45" t="s">
        <v>7</v>
      </c>
      <c r="P67" s="45"/>
      <c r="R67" s="13" t="s">
        <v>8</v>
      </c>
      <c r="T67" s="45" t="s">
        <v>9</v>
      </c>
      <c r="U67" s="45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Ekonomist</cp:lastModifiedBy>
  <cp:lastPrinted>2018-04-04T07:57:20Z</cp:lastPrinted>
  <dcterms:created xsi:type="dcterms:W3CDTF">2009-10-29T21:31:38Z</dcterms:created>
  <dcterms:modified xsi:type="dcterms:W3CDTF">2019-03-03T10:03:04Z</dcterms:modified>
  <cp:category/>
  <cp:version/>
  <cp:contentType/>
  <cp:contentStatus/>
</cp:coreProperties>
</file>