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6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Лист1" sheetId="13" r:id="rId13"/>
  </sheets>
  <definedNames>
    <definedName name="_xlnm.Print_Area" localSheetId="0">'1'!$A$1:$P$82</definedName>
    <definedName name="_xlnm.Print_Area" localSheetId="9">'10'!$A$1:$Z$69</definedName>
    <definedName name="_xlnm.Print_Area" localSheetId="10">'11'!$A$1:$Z$69</definedName>
    <definedName name="_xlnm.Print_Area" localSheetId="11">'12'!$A$1:$Z$69</definedName>
    <definedName name="_xlnm.Print_Area" localSheetId="1">'2'!$A$1:$Z$69</definedName>
    <definedName name="_xlnm.Print_Area" localSheetId="2">'3'!$A$1:$Z$69</definedName>
    <definedName name="_xlnm.Print_Area" localSheetId="3">'4'!$A$1:$Z$69</definedName>
    <definedName name="_xlnm.Print_Area" localSheetId="4">'5'!$A$1:$Z$69</definedName>
    <definedName name="_xlnm.Print_Area" localSheetId="5">'6'!$A$1:$Z$69</definedName>
    <definedName name="_xlnm.Print_Area" localSheetId="6">'7'!$A$1:$Z$69</definedName>
    <definedName name="_xlnm.Print_Area" localSheetId="7">'8'!$A$1:$Z$69</definedName>
    <definedName name="_xlnm.Print_Area" localSheetId="8">'9'!$A$1:$Z$69</definedName>
  </definedNames>
  <calcPr fullCalcOnLoad="1"/>
</workbook>
</file>

<file path=xl/sharedStrings.xml><?xml version="1.0" encoding="utf-8"?>
<sst xmlns="http://schemas.openxmlformats.org/spreadsheetml/2006/main" count="376" uniqueCount="49">
  <si>
    <t>Усього:  </t>
  </si>
  <si>
    <t>За місяць: </t>
  </si>
  <si>
    <t>З початку року: </t>
  </si>
  <si>
    <t>Ідентифікаційний код за ЄДРПОУ</t>
  </si>
  <si>
    <t>за _____________ 20___ р.</t>
  </si>
  <si>
    <t>Виконавець:</t>
  </si>
  <si>
    <t>Перевірив:</t>
  </si>
  <si>
    <t>(посада)</t>
  </si>
  <si>
    <t xml:space="preserve">(підпис) </t>
  </si>
  <si>
    <t>(ініціали і прізвище)</t>
  </si>
  <si>
    <t>(найменування суб’єкта державного сектору)</t>
  </si>
  <si>
    <t>(найменування суб’єкта державного сектору, що обслуговується)</t>
  </si>
  <si>
    <t xml:space="preserve">Код програмної класифікації та кредитування бюджету </t>
  </si>
  <si>
    <t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t>
  </si>
  <si>
    <t>Одиниця виміру</t>
  </si>
  <si>
    <t xml:space="preserve">ЗАТВЕРДЖЕНО
Наказ Міністерства фінансів України 29 червня 2017 року № 604
</t>
  </si>
  <si>
    <t xml:space="preserve">КАРТКА АНАЛІТИЧНОГО ОБЛІКУ КАСОВИХ ВИДАТКІВ </t>
  </si>
  <si>
    <t>Видатки за кодами економічної класифікації</t>
  </si>
  <si>
    <t>Дата виписки органу Казначейства (банку)</t>
  </si>
  <si>
    <t>Разом</t>
  </si>
  <si>
    <t>Касові видатки на початок місяця</t>
  </si>
  <si>
    <t xml:space="preserve">Усього видатків з вирахуванням сум відшкодування (касові видатки): </t>
  </si>
  <si>
    <t xml:space="preserve">Відшкодовано видатків за кодами економічної класифікації  </t>
  </si>
  <si>
    <t>Відділ освіти МРДА</t>
  </si>
  <si>
    <t>Перелік шкіл</t>
  </si>
  <si>
    <t>Миронівська ЗОШ І-ІІІ ст. №1</t>
  </si>
  <si>
    <t>Миронівський НВК (№2)</t>
  </si>
  <si>
    <t>Миронівська ЗОШ І-ІІІ ст. №3</t>
  </si>
  <si>
    <t>Центральненська ЗОШ І-ІІІ ст.</t>
  </si>
  <si>
    <t>Зеленківська ЗОШ І-ІІІ ст</t>
  </si>
  <si>
    <t>Карапишівська ЗОШ І-ІІІ ст.</t>
  </si>
  <si>
    <t>Козинська ЗОШ І-ІІІ ст.</t>
  </si>
  <si>
    <t>Потіцька ЗОШ І-ІІІ ст.</t>
  </si>
  <si>
    <t>Піївська ЗОШ І-ІІІ ст.</t>
  </si>
  <si>
    <t>Шандрівська ЗОШ І-ІІІ ст.</t>
  </si>
  <si>
    <t>Пустовітівська ЗОШ І-ІІІ ст.</t>
  </si>
  <si>
    <t>Росавська ЗОШ І-ІІІ ст.</t>
  </si>
  <si>
    <t>Маслівська ЗОШ І-ІІІ ст.</t>
  </si>
  <si>
    <t>Владиславська ЗОШ І-ІІІ ст.</t>
  </si>
  <si>
    <t>Вікторівський НВК І-ІІІ ст.</t>
  </si>
  <si>
    <t>Грушівський НВК І-ІІІ ст.</t>
  </si>
  <si>
    <t>Кип"ячківська ЗОШ І-ІІ ст.</t>
  </si>
  <si>
    <t>Македінський НВК</t>
  </si>
  <si>
    <t>Тулинське НВК</t>
  </si>
  <si>
    <t>Юхнівське НВК</t>
  </si>
  <si>
    <t>Яхнівська ЗОШ І-ІІ ст.</t>
  </si>
  <si>
    <t>Ємчиська ЗОШ І-ІІ ст ім. К. Панікарського</t>
  </si>
  <si>
    <t>Чамата А.М.</t>
  </si>
  <si>
    <t>Квітень 2018 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</si>
</sst>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2" fontId="19" fillId="0" borderId="11" xfId="0" applyNumberFormat="1" applyFont="1" applyBorder="1" applyAlignment="1">
      <alignment horizontal="right" wrapText="1"/>
    </xf>
    <xf numFmtId="0" fontId="17" fillId="0" borderId="12" xfId="0" applyFont="1" applyBorder="1" applyAlignment="1">
      <alignment/>
    </xf>
    <xf numFmtId="2" fontId="19" fillId="0" borderId="12" xfId="0" applyNumberFormat="1" applyFont="1" applyBorder="1" applyAlignment="1">
      <alignment horizontal="right" wrapText="1"/>
    </xf>
    <xf numFmtId="2" fontId="19" fillId="0" borderId="13" xfId="0" applyNumberFormat="1" applyFont="1" applyBorder="1" applyAlignment="1">
      <alignment horizontal="right" wrapText="1"/>
    </xf>
    <xf numFmtId="2" fontId="19" fillId="0" borderId="12" xfId="0" applyNumberFormat="1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7" fillId="0" borderId="14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2" fontId="21" fillId="0" borderId="12" xfId="0" applyNumberFormat="1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2" fontId="17" fillId="0" borderId="12" xfId="0" applyNumberFormat="1" applyFont="1" applyBorder="1" applyAlignment="1">
      <alignment/>
    </xf>
    <xf numFmtId="0" fontId="20" fillId="0" borderId="15" xfId="0" applyFont="1" applyBorder="1" applyAlignment="1">
      <alignment horizontal="center" vertical="top"/>
    </xf>
    <xf numFmtId="0" fontId="17" fillId="0" borderId="16" xfId="0" applyFont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wrapText="1"/>
    </xf>
    <xf numFmtId="0" fontId="20" fillId="0" borderId="0" xfId="0" applyFont="1" applyBorder="1" applyAlignment="1">
      <alignment horizontal="center" vertical="top"/>
    </xf>
    <xf numFmtId="0" fontId="17" fillId="0" borderId="12" xfId="0" applyFont="1" applyBorder="1" applyAlignment="1">
      <alignment horizontal="right"/>
    </xf>
    <xf numFmtId="0" fontId="19" fillId="0" borderId="12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2" fontId="19" fillId="0" borderId="12" xfId="0" applyNumberFormat="1" applyFont="1" applyBorder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80" zoomScaleNormal="60" zoomScaleSheetLayoutView="80" workbookViewId="0" topLeftCell="A23">
      <selection activeCell="K47" sqref="K47"/>
    </sheetView>
  </sheetViews>
  <sheetFormatPr defaultColWidth="9.140625" defaultRowHeight="15"/>
  <cols>
    <col min="1" max="1" width="28.140625" style="1" customWidth="1"/>
    <col min="2" max="2" width="11.00390625" style="1" customWidth="1"/>
    <col min="3" max="3" width="10.421875" style="1" customWidth="1"/>
    <col min="4" max="4" width="9.28125" style="1" bestFit="1" customWidth="1"/>
    <col min="5" max="5" width="10.140625" style="1" customWidth="1"/>
    <col min="6" max="6" width="10.421875" style="1" customWidth="1"/>
    <col min="7" max="7" width="7.421875" style="1" customWidth="1"/>
    <col min="8" max="8" width="10.7109375" style="1" customWidth="1"/>
    <col min="9" max="9" width="7.57421875" style="1" customWidth="1"/>
    <col min="10" max="10" width="9.140625" style="1" customWidth="1"/>
    <col min="11" max="11" width="10.421875" style="1" customWidth="1"/>
    <col min="12" max="12" width="7.57421875" style="1" customWidth="1"/>
    <col min="13" max="13" width="9.57421875" style="1" customWidth="1"/>
    <col min="14" max="14" width="7.421875" style="1" customWidth="1"/>
    <col min="15" max="15" width="11.421875" style="1" customWidth="1"/>
    <col min="16" max="16" width="0" style="1" hidden="1" customWidth="1"/>
    <col min="17" max="16384" width="9.140625" style="1" customWidth="1"/>
  </cols>
  <sheetData>
    <row r="1" spans="3:15" ht="15" customHeight="1">
      <c r="C1" s="31"/>
      <c r="D1" s="31"/>
      <c r="N1" s="37"/>
      <c r="O1" s="37"/>
    </row>
    <row r="2" spans="3:15" ht="12.75" customHeight="1">
      <c r="C2" s="32" t="s">
        <v>10</v>
      </c>
      <c r="D2" s="32"/>
      <c r="N2" s="37"/>
      <c r="O2" s="37"/>
    </row>
    <row r="3" spans="1:15" ht="15">
      <c r="A3" s="2" t="s">
        <v>3</v>
      </c>
      <c r="D3" s="24"/>
      <c r="N3" s="37"/>
      <c r="O3" s="37"/>
    </row>
    <row r="4" spans="1:1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8.75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5" ht="20.2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4" ht="15">
      <c r="A8" s="34" t="s">
        <v>12</v>
      </c>
      <c r="B8" s="34"/>
      <c r="C8" s="34"/>
      <c r="D8" s="5"/>
    </row>
    <row r="9" spans="1:15" ht="15">
      <c r="A9" s="35" t="s">
        <v>13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4" ht="15">
      <c r="A11" s="2" t="s">
        <v>14</v>
      </c>
      <c r="C11" s="15"/>
      <c r="D11" s="3"/>
    </row>
    <row r="12" ht="6" customHeight="1"/>
    <row r="13" spans="1:16" ht="15.75" customHeight="1">
      <c r="A13" s="36" t="s">
        <v>24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8.75" customHeight="1">
      <c r="A14" s="36"/>
      <c r="B14" s="16">
        <v>2111</v>
      </c>
      <c r="C14" s="16">
        <v>2120</v>
      </c>
      <c r="D14" s="16">
        <v>2210</v>
      </c>
      <c r="E14" s="16">
        <v>2230</v>
      </c>
      <c r="F14" s="16">
        <v>2240</v>
      </c>
      <c r="G14" s="16">
        <v>2250</v>
      </c>
      <c r="H14" s="16">
        <v>2271</v>
      </c>
      <c r="I14" s="16">
        <v>2272</v>
      </c>
      <c r="J14" s="16">
        <v>2273</v>
      </c>
      <c r="K14" s="16">
        <v>2274</v>
      </c>
      <c r="L14" s="16">
        <v>2800</v>
      </c>
      <c r="M14" s="16">
        <v>2282</v>
      </c>
      <c r="N14" s="16">
        <v>2730</v>
      </c>
      <c r="O14" s="18" t="s">
        <v>19</v>
      </c>
      <c r="P14" s="12">
        <v>2275</v>
      </c>
    </row>
    <row r="15" spans="1:16" ht="15.75">
      <c r="A15" s="12">
        <v>1</v>
      </c>
      <c r="B15" s="12">
        <v>2</v>
      </c>
      <c r="C15" s="12">
        <v>3</v>
      </c>
      <c r="D15" s="12">
        <v>5</v>
      </c>
      <c r="E15" s="12">
        <v>7</v>
      </c>
      <c r="F15" s="12">
        <v>8</v>
      </c>
      <c r="G15" s="12">
        <v>9</v>
      </c>
      <c r="H15" s="12"/>
      <c r="I15" s="12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12">
        <v>18</v>
      </c>
      <c r="P15" s="12">
        <v>22</v>
      </c>
    </row>
    <row r="16" spans="1:16" ht="15.75">
      <c r="A16" s="25" t="s">
        <v>25</v>
      </c>
      <c r="B16" s="10">
        <v>391839.54</v>
      </c>
      <c r="C16" s="10">
        <v>85735.52</v>
      </c>
      <c r="D16" s="8"/>
      <c r="E16" s="8">
        <v>43743.7</v>
      </c>
      <c r="F16" s="8">
        <v>3359.08</v>
      </c>
      <c r="G16" s="8">
        <v>806</v>
      </c>
      <c r="H16" s="8"/>
      <c r="I16" s="8">
        <v>1779.42</v>
      </c>
      <c r="J16" s="8">
        <v>4424.31</v>
      </c>
      <c r="K16" s="8">
        <v>42722.69</v>
      </c>
      <c r="L16" s="8"/>
      <c r="M16" s="8">
        <v>480</v>
      </c>
      <c r="N16" s="8">
        <v>90</v>
      </c>
      <c r="O16" s="8">
        <f>SUM(B16:N16)</f>
        <v>574980.26</v>
      </c>
      <c r="P16" s="8"/>
    </row>
    <row r="17" spans="1:16" ht="15.75">
      <c r="A17" s="25" t="s">
        <v>26</v>
      </c>
      <c r="B17" s="10">
        <v>385723.2</v>
      </c>
      <c r="C17" s="10">
        <v>85405.38</v>
      </c>
      <c r="D17" s="8">
        <v>9009</v>
      </c>
      <c r="E17" s="8">
        <v>47192.2</v>
      </c>
      <c r="F17" s="8">
        <v>3600.84</v>
      </c>
      <c r="G17" s="8">
        <v>280</v>
      </c>
      <c r="H17" s="8">
        <v>200391.25</v>
      </c>
      <c r="I17" s="8">
        <v>1400.82</v>
      </c>
      <c r="J17" s="8">
        <v>875.24</v>
      </c>
      <c r="K17" s="8"/>
      <c r="L17" s="8"/>
      <c r="M17" s="8"/>
      <c r="N17" s="8">
        <v>970</v>
      </c>
      <c r="O17" s="8">
        <f aca="true" t="shared" si="0" ref="O17:O22">SUM(B17:N17)</f>
        <v>734847.9299999999</v>
      </c>
      <c r="P17" s="8"/>
    </row>
    <row r="18" spans="1:16" ht="15.75">
      <c r="A18" s="25" t="s">
        <v>27</v>
      </c>
      <c r="B18" s="10">
        <v>641825.14</v>
      </c>
      <c r="C18" s="10">
        <v>143979.99</v>
      </c>
      <c r="D18" s="8"/>
      <c r="E18" s="8">
        <v>72105</v>
      </c>
      <c r="F18" s="8">
        <v>4574.97</v>
      </c>
      <c r="G18" s="8">
        <v>632.29</v>
      </c>
      <c r="H18" s="8"/>
      <c r="I18" s="8">
        <v>2839.5</v>
      </c>
      <c r="J18" s="8">
        <v>15196.35</v>
      </c>
      <c r="K18" s="7">
        <v>118541.8</v>
      </c>
      <c r="L18" s="8"/>
      <c r="M18" s="8">
        <v>1930.3</v>
      </c>
      <c r="N18" s="8">
        <v>710</v>
      </c>
      <c r="O18" s="8">
        <f t="shared" si="0"/>
        <v>1002335.3400000001</v>
      </c>
      <c r="P18" s="8"/>
    </row>
    <row r="19" spans="1:16" ht="15.75">
      <c r="A19" s="25" t="s">
        <v>28</v>
      </c>
      <c r="B19" s="10">
        <v>241633.74</v>
      </c>
      <c r="C19" s="10">
        <v>51298.22</v>
      </c>
      <c r="D19" s="8">
        <v>11644</v>
      </c>
      <c r="E19" s="8">
        <v>14567.3</v>
      </c>
      <c r="F19" s="8">
        <v>2558.66</v>
      </c>
      <c r="G19" s="8">
        <v>200</v>
      </c>
      <c r="H19" s="8"/>
      <c r="I19" s="8">
        <v>326.88</v>
      </c>
      <c r="J19" s="8">
        <v>1791.84</v>
      </c>
      <c r="K19" s="8">
        <v>43608.74</v>
      </c>
      <c r="L19" s="8"/>
      <c r="M19" s="8">
        <v>784.99</v>
      </c>
      <c r="N19" s="8"/>
      <c r="O19" s="8">
        <f t="shared" si="0"/>
        <v>368414.36999999994</v>
      </c>
      <c r="P19" s="8"/>
    </row>
    <row r="20" spans="1:16" ht="15.75">
      <c r="A20" s="25" t="s">
        <v>29</v>
      </c>
      <c r="B20" s="10">
        <v>280916.58</v>
      </c>
      <c r="C20" s="10">
        <v>64119.99</v>
      </c>
      <c r="D20" s="8">
        <v>34437</v>
      </c>
      <c r="E20" s="8">
        <v>34848.31</v>
      </c>
      <c r="F20" s="8">
        <v>5346.04</v>
      </c>
      <c r="G20" s="8">
        <v>270</v>
      </c>
      <c r="H20" s="8"/>
      <c r="I20" s="8"/>
      <c r="J20" s="8">
        <v>8118.26</v>
      </c>
      <c r="K20" s="8">
        <v>64640.39</v>
      </c>
      <c r="L20" s="8"/>
      <c r="M20" s="8"/>
      <c r="N20" s="8"/>
      <c r="O20" s="8">
        <f t="shared" si="0"/>
        <v>492696.57</v>
      </c>
      <c r="P20" s="8"/>
    </row>
    <row r="21" spans="1:16" ht="15.75">
      <c r="A21" s="25" t="s">
        <v>30</v>
      </c>
      <c r="B21" s="10">
        <v>266635.34</v>
      </c>
      <c r="C21" s="10">
        <v>60255.3</v>
      </c>
      <c r="D21" s="8">
        <v>9664</v>
      </c>
      <c r="E21" s="8">
        <v>30137.8</v>
      </c>
      <c r="F21" s="8">
        <v>2913.8</v>
      </c>
      <c r="G21" s="8">
        <v>109.99</v>
      </c>
      <c r="H21" s="8"/>
      <c r="I21" s="8">
        <v>1626</v>
      </c>
      <c r="J21" s="8">
        <v>6089.34</v>
      </c>
      <c r="K21" s="7">
        <v>87111.68</v>
      </c>
      <c r="L21" s="8"/>
      <c r="M21" s="8"/>
      <c r="N21" s="8">
        <v>70</v>
      </c>
      <c r="O21" s="8">
        <f t="shared" si="0"/>
        <v>464613.25</v>
      </c>
      <c r="P21" s="8"/>
    </row>
    <row r="22" spans="1:16" ht="15.75">
      <c r="A22" s="25" t="s">
        <v>31</v>
      </c>
      <c r="B22" s="10">
        <v>207309.37</v>
      </c>
      <c r="C22" s="10">
        <v>45939.16</v>
      </c>
      <c r="D22" s="8">
        <v>5798.4</v>
      </c>
      <c r="E22" s="8">
        <v>15319.7</v>
      </c>
      <c r="F22" s="8">
        <v>5455.24</v>
      </c>
      <c r="G22" s="8"/>
      <c r="H22" s="8"/>
      <c r="I22" s="8"/>
      <c r="J22" s="8">
        <v>572.06</v>
      </c>
      <c r="K22" s="8">
        <v>51198.54</v>
      </c>
      <c r="L22" s="8"/>
      <c r="M22" s="8"/>
      <c r="N22" s="8"/>
      <c r="O22" s="8">
        <f t="shared" si="0"/>
        <v>331592.47</v>
      </c>
      <c r="P22" s="8"/>
    </row>
    <row r="23" spans="1:16" ht="15.75">
      <c r="A23" s="25" t="s">
        <v>32</v>
      </c>
      <c r="B23" s="7">
        <v>272630.8</v>
      </c>
      <c r="C23" s="10">
        <v>65236.58</v>
      </c>
      <c r="D23" s="8">
        <v>22710.4</v>
      </c>
      <c r="E23" s="8">
        <v>29542.27</v>
      </c>
      <c r="F23" s="8">
        <v>5034.28</v>
      </c>
      <c r="G23" s="8">
        <v>810</v>
      </c>
      <c r="H23" s="8"/>
      <c r="I23" s="8"/>
      <c r="J23" s="8">
        <v>3729.1</v>
      </c>
      <c r="K23" s="8">
        <v>62332.54</v>
      </c>
      <c r="L23" s="8"/>
      <c r="M23" s="8"/>
      <c r="N23" s="8"/>
      <c r="O23" s="8">
        <f aca="true" t="shared" si="1" ref="O23:O46">SUM(B23:N23)</f>
        <v>462025.97000000003</v>
      </c>
      <c r="P23" s="8"/>
    </row>
    <row r="24" spans="1:16" ht="15.75">
      <c r="A24" s="25" t="s">
        <v>33</v>
      </c>
      <c r="B24" s="7">
        <v>217463.73</v>
      </c>
      <c r="C24" s="10">
        <v>47648.51</v>
      </c>
      <c r="D24" s="8">
        <v>10872</v>
      </c>
      <c r="E24" s="8">
        <v>11829.4</v>
      </c>
      <c r="F24" s="8">
        <v>1672.25</v>
      </c>
      <c r="G24" s="8"/>
      <c r="H24" s="8"/>
      <c r="I24" s="8"/>
      <c r="J24" s="8">
        <v>3249.47</v>
      </c>
      <c r="K24" s="8">
        <v>32825.04</v>
      </c>
      <c r="L24" s="8"/>
      <c r="M24" s="8"/>
      <c r="N24" s="8"/>
      <c r="O24" s="8">
        <f t="shared" si="1"/>
        <v>325560.39999999997</v>
      </c>
      <c r="P24" s="8"/>
    </row>
    <row r="25" spans="1:16" ht="15.75">
      <c r="A25" s="25" t="s">
        <v>34</v>
      </c>
      <c r="B25" s="7">
        <v>167868.89</v>
      </c>
      <c r="C25" s="10">
        <v>38887.88</v>
      </c>
      <c r="D25" s="8"/>
      <c r="E25" s="8">
        <v>9216.9</v>
      </c>
      <c r="F25" s="8">
        <v>2395.35</v>
      </c>
      <c r="G25" s="8"/>
      <c r="H25" s="8"/>
      <c r="I25" s="8">
        <v>153</v>
      </c>
      <c r="J25" s="8">
        <v>1021.07</v>
      </c>
      <c r="K25" s="8"/>
      <c r="L25" s="8"/>
      <c r="M25" s="8"/>
      <c r="N25" s="8"/>
      <c r="O25" s="8">
        <f t="shared" si="1"/>
        <v>219543.09000000003</v>
      </c>
      <c r="P25" s="8"/>
    </row>
    <row r="26" spans="1:16" ht="15.75">
      <c r="A26" s="25" t="s">
        <v>35</v>
      </c>
      <c r="B26" s="7">
        <v>216506.96</v>
      </c>
      <c r="C26" s="10">
        <v>48087.04</v>
      </c>
      <c r="D26" s="8"/>
      <c r="E26" s="8">
        <v>5078.7</v>
      </c>
      <c r="F26" s="8">
        <v>10426.02</v>
      </c>
      <c r="G26" s="8">
        <v>200</v>
      </c>
      <c r="H26" s="8"/>
      <c r="I26" s="8"/>
      <c r="J26" s="8">
        <v>1756.81</v>
      </c>
      <c r="K26" s="8">
        <v>39879.09</v>
      </c>
      <c r="L26" s="8"/>
      <c r="M26" s="8">
        <v>789.99</v>
      </c>
      <c r="N26" s="8">
        <v>430</v>
      </c>
      <c r="O26" s="8">
        <f t="shared" si="1"/>
        <v>323154.61</v>
      </c>
      <c r="P26" s="8"/>
    </row>
    <row r="27" spans="1:16" ht="15.75">
      <c r="A27" s="25" t="s">
        <v>36</v>
      </c>
      <c r="B27" s="7">
        <v>219446.09</v>
      </c>
      <c r="C27" s="10">
        <v>48711.44</v>
      </c>
      <c r="D27" s="8"/>
      <c r="E27" s="8">
        <v>14880.8</v>
      </c>
      <c r="F27" s="8">
        <v>12991.45</v>
      </c>
      <c r="G27" s="8">
        <v>180</v>
      </c>
      <c r="H27" s="8"/>
      <c r="I27" s="8"/>
      <c r="J27" s="8">
        <v>1073.21</v>
      </c>
      <c r="K27" s="8">
        <v>42633.4</v>
      </c>
      <c r="L27" s="8"/>
      <c r="M27" s="8">
        <v>855.3</v>
      </c>
      <c r="N27" s="8"/>
      <c r="O27" s="8">
        <f t="shared" si="1"/>
        <v>340771.69000000006</v>
      </c>
      <c r="P27" s="8"/>
    </row>
    <row r="28" spans="1:16" ht="15.75">
      <c r="A28" s="26" t="s">
        <v>37</v>
      </c>
      <c r="B28" s="7">
        <v>169520.26</v>
      </c>
      <c r="C28" s="10">
        <v>37908.78</v>
      </c>
      <c r="D28" s="8">
        <v>4832</v>
      </c>
      <c r="E28" s="8">
        <v>22801.9</v>
      </c>
      <c r="F28" s="8">
        <v>2286</v>
      </c>
      <c r="G28" s="8"/>
      <c r="H28" s="8"/>
      <c r="I28" s="8"/>
      <c r="J28" s="8">
        <v>831.62</v>
      </c>
      <c r="K28" s="8">
        <v>37777.3</v>
      </c>
      <c r="L28" s="8"/>
      <c r="M28" s="8">
        <v>809.99</v>
      </c>
      <c r="N28" s="8"/>
      <c r="O28" s="8">
        <f t="shared" si="1"/>
        <v>276767.85</v>
      </c>
      <c r="P28" s="8"/>
    </row>
    <row r="29" spans="1:16" ht="15.75">
      <c r="A29" s="25" t="s">
        <v>38</v>
      </c>
      <c r="B29" s="7">
        <v>163881.51</v>
      </c>
      <c r="C29" s="10">
        <v>36412.13</v>
      </c>
      <c r="D29" s="8">
        <v>7248</v>
      </c>
      <c r="E29" s="8">
        <v>15570.5</v>
      </c>
      <c r="F29" s="8">
        <v>2359.8</v>
      </c>
      <c r="G29" s="8">
        <v>234</v>
      </c>
      <c r="H29" s="8"/>
      <c r="I29" s="8"/>
      <c r="J29" s="8">
        <v>291.67</v>
      </c>
      <c r="K29" s="8">
        <v>25303.92</v>
      </c>
      <c r="L29" s="8"/>
      <c r="M29" s="8">
        <v>756.96</v>
      </c>
      <c r="N29" s="8"/>
      <c r="O29" s="8">
        <f t="shared" si="1"/>
        <v>252058.49000000002</v>
      </c>
      <c r="P29" s="8"/>
    </row>
    <row r="30" spans="1:16" ht="15.75">
      <c r="A30" s="25" t="s">
        <v>40</v>
      </c>
      <c r="B30" s="7">
        <v>175176.59</v>
      </c>
      <c r="C30" s="10">
        <v>39437.71</v>
      </c>
      <c r="D30" s="8">
        <v>19059</v>
      </c>
      <c r="E30" s="8">
        <v>22136.26</v>
      </c>
      <c r="F30" s="8">
        <v>3229.35</v>
      </c>
      <c r="G30" s="8">
        <v>190</v>
      </c>
      <c r="H30" s="8"/>
      <c r="I30" s="8"/>
      <c r="J30" s="8">
        <v>37788.82</v>
      </c>
      <c r="K30" s="8"/>
      <c r="L30" s="8"/>
      <c r="M30" s="8"/>
      <c r="N30" s="8"/>
      <c r="O30" s="8">
        <f t="shared" si="1"/>
        <v>297017.73</v>
      </c>
      <c r="P30" s="8"/>
    </row>
    <row r="31" spans="1:16" ht="15.75">
      <c r="A31" s="25" t="s">
        <v>41</v>
      </c>
      <c r="B31" s="7">
        <v>136895.86</v>
      </c>
      <c r="C31" s="10">
        <v>30415.44</v>
      </c>
      <c r="D31" s="8">
        <v>3193</v>
      </c>
      <c r="E31" s="8">
        <v>7168.7</v>
      </c>
      <c r="F31" s="8">
        <v>1797.74</v>
      </c>
      <c r="G31" s="8"/>
      <c r="H31" s="8"/>
      <c r="I31" s="8"/>
      <c r="J31" s="8">
        <v>1460.69</v>
      </c>
      <c r="K31" s="8">
        <v>38642.02</v>
      </c>
      <c r="L31" s="8"/>
      <c r="M31" s="8"/>
      <c r="N31" s="8"/>
      <c r="O31" s="8">
        <f t="shared" si="1"/>
        <v>219573.44999999998</v>
      </c>
      <c r="P31" s="8"/>
    </row>
    <row r="32" spans="1:16" ht="15.75">
      <c r="A32" s="25" t="s">
        <v>43</v>
      </c>
      <c r="B32" s="7">
        <v>53512.71</v>
      </c>
      <c r="C32" s="10">
        <v>12168.68</v>
      </c>
      <c r="D32" s="8"/>
      <c r="E32" s="8">
        <v>5355.58</v>
      </c>
      <c r="F32" s="8">
        <v>2031.85</v>
      </c>
      <c r="G32" s="8"/>
      <c r="H32" s="8"/>
      <c r="I32" s="8"/>
      <c r="J32" s="8">
        <v>684.33</v>
      </c>
      <c r="K32" s="8">
        <v>11202.69</v>
      </c>
      <c r="L32" s="8"/>
      <c r="M32" s="8"/>
      <c r="N32" s="8"/>
      <c r="O32" s="8">
        <f t="shared" si="1"/>
        <v>84955.84000000001</v>
      </c>
      <c r="P32" s="8"/>
    </row>
    <row r="33" spans="1:16" ht="15.75" hidden="1">
      <c r="A33" s="25" t="s">
        <v>45</v>
      </c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f t="shared" si="1"/>
        <v>0</v>
      </c>
      <c r="P33" s="8"/>
    </row>
    <row r="34" spans="1:16" ht="29.25" hidden="1">
      <c r="A34" s="27" t="s">
        <v>46</v>
      </c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f t="shared" si="1"/>
        <v>0</v>
      </c>
      <c r="P34" s="8"/>
    </row>
    <row r="35" spans="1:16" ht="15.75" hidden="1">
      <c r="A35" s="25" t="s">
        <v>41</v>
      </c>
      <c r="B35" s="7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f t="shared" si="1"/>
        <v>0</v>
      </c>
      <c r="P35" s="8"/>
    </row>
    <row r="36" spans="1:16" ht="15.75" hidden="1">
      <c r="A36" s="25" t="s">
        <v>42</v>
      </c>
      <c r="B36" s="7"/>
      <c r="C36" s="1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f t="shared" si="1"/>
        <v>0</v>
      </c>
      <c r="P36" s="8"/>
    </row>
    <row r="37" spans="1:16" ht="15.75" hidden="1">
      <c r="A37" s="25" t="s">
        <v>43</v>
      </c>
      <c r="B37" s="7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f t="shared" si="1"/>
        <v>0</v>
      </c>
      <c r="P37" s="8"/>
    </row>
    <row r="38" spans="1:16" ht="15.75" hidden="1">
      <c r="A38" s="25" t="s">
        <v>44</v>
      </c>
      <c r="B38" s="7"/>
      <c r="C38" s="1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f t="shared" si="1"/>
        <v>0</v>
      </c>
      <c r="P38" s="8"/>
    </row>
    <row r="39" spans="1:16" ht="15.75" hidden="1">
      <c r="A39" s="25" t="s">
        <v>45</v>
      </c>
      <c r="B39" s="7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f t="shared" si="1"/>
        <v>0</v>
      </c>
      <c r="P39" s="8"/>
    </row>
    <row r="40" spans="1:16" ht="29.25" hidden="1">
      <c r="A40" s="27" t="s">
        <v>46</v>
      </c>
      <c r="B40" s="7"/>
      <c r="C40" s="1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>
        <f t="shared" si="1"/>
        <v>0</v>
      </c>
      <c r="P40" s="8"/>
    </row>
    <row r="41" spans="1:16" ht="15.75" hidden="1">
      <c r="A41" s="7"/>
      <c r="B41" s="7"/>
      <c r="C41" s="1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f t="shared" si="1"/>
        <v>0</v>
      </c>
      <c r="P41" s="8"/>
    </row>
    <row r="42" spans="1:16" ht="15.75">
      <c r="A42" s="25" t="s">
        <v>45</v>
      </c>
      <c r="B42" s="7">
        <v>154461.15</v>
      </c>
      <c r="C42" s="10">
        <v>34737.1</v>
      </c>
      <c r="D42" s="8"/>
      <c r="E42" s="8">
        <v>5496.7</v>
      </c>
      <c r="F42" s="8">
        <v>23077.6</v>
      </c>
      <c r="G42" s="8"/>
      <c r="H42" s="8"/>
      <c r="I42" s="8"/>
      <c r="J42" s="8">
        <v>880.58</v>
      </c>
      <c r="K42" s="8">
        <v>24118.87</v>
      </c>
      <c r="L42" s="8"/>
      <c r="M42" s="8"/>
      <c r="N42" s="8"/>
      <c r="O42" s="8">
        <f t="shared" si="1"/>
        <v>242772</v>
      </c>
      <c r="P42" s="8"/>
    </row>
    <row r="43" spans="1:16" ht="29.25">
      <c r="A43" s="27" t="s">
        <v>46</v>
      </c>
      <c r="B43" s="7">
        <v>108950.91</v>
      </c>
      <c r="C43" s="10">
        <v>24768.72</v>
      </c>
      <c r="D43" s="8"/>
      <c r="E43" s="8">
        <v>3511.2</v>
      </c>
      <c r="F43" s="8">
        <v>2249.35</v>
      </c>
      <c r="G43" s="8"/>
      <c r="H43" s="8"/>
      <c r="I43" s="8"/>
      <c r="J43" s="8">
        <v>858.1</v>
      </c>
      <c r="K43" s="8">
        <v>12020.05</v>
      </c>
      <c r="L43" s="8"/>
      <c r="M43" s="8"/>
      <c r="N43" s="8"/>
      <c r="O43" s="8">
        <f t="shared" si="1"/>
        <v>152358.33000000002</v>
      </c>
      <c r="P43" s="8"/>
    </row>
    <row r="44" spans="1:16" ht="15.75">
      <c r="A44" s="25" t="s">
        <v>42</v>
      </c>
      <c r="B44" s="7">
        <v>166271.96</v>
      </c>
      <c r="C44" s="10">
        <v>37150.92</v>
      </c>
      <c r="D44" s="8"/>
      <c r="E44" s="8">
        <v>12553.34</v>
      </c>
      <c r="F44" s="8">
        <v>1613.35</v>
      </c>
      <c r="G44" s="8"/>
      <c r="H44" s="8"/>
      <c r="I44" s="8"/>
      <c r="J44" s="8">
        <v>934.79</v>
      </c>
      <c r="K44" s="8">
        <v>38890.01</v>
      </c>
      <c r="L44" s="8"/>
      <c r="M44" s="8">
        <v>500</v>
      </c>
      <c r="N44" s="8"/>
      <c r="O44" s="8">
        <f t="shared" si="1"/>
        <v>257914.37000000002</v>
      </c>
      <c r="P44" s="8"/>
    </row>
    <row r="45" spans="1:16" ht="15.75">
      <c r="A45" s="25" t="s">
        <v>44</v>
      </c>
      <c r="B45" s="7">
        <v>132130.45</v>
      </c>
      <c r="C45" s="10">
        <v>28995.04</v>
      </c>
      <c r="D45" s="8"/>
      <c r="E45" s="8">
        <v>9519.81</v>
      </c>
      <c r="F45" s="8">
        <v>2556.03</v>
      </c>
      <c r="G45" s="8"/>
      <c r="H45" s="8"/>
      <c r="I45" s="8"/>
      <c r="J45" s="8">
        <v>2457.4</v>
      </c>
      <c r="K45" s="8">
        <v>8709.38</v>
      </c>
      <c r="L45" s="8"/>
      <c r="M45" s="8"/>
      <c r="N45" s="8"/>
      <c r="O45" s="8">
        <f t="shared" si="1"/>
        <v>184368.11000000002</v>
      </c>
      <c r="P45" s="8"/>
    </row>
    <row r="46" spans="1:16" ht="15.75">
      <c r="A46" s="25" t="s">
        <v>39</v>
      </c>
      <c r="B46" s="7">
        <v>120961.39</v>
      </c>
      <c r="C46" s="10">
        <v>26525.73</v>
      </c>
      <c r="D46" s="8">
        <v>5268</v>
      </c>
      <c r="E46" s="8">
        <v>4236.56</v>
      </c>
      <c r="F46" s="8">
        <v>1935.75</v>
      </c>
      <c r="G46" s="8"/>
      <c r="H46" s="8"/>
      <c r="I46" s="8"/>
      <c r="J46" s="8">
        <v>1430.66</v>
      </c>
      <c r="K46" s="8">
        <v>23105.97</v>
      </c>
      <c r="L46" s="8"/>
      <c r="M46" s="8">
        <v>739.98</v>
      </c>
      <c r="N46" s="8"/>
      <c r="O46" s="8">
        <f t="shared" si="1"/>
        <v>184204.04</v>
      </c>
      <c r="P46" s="8"/>
    </row>
    <row r="47" spans="1:16" ht="15.75" customHeight="1">
      <c r="A47" s="7"/>
      <c r="B47" s="7"/>
      <c r="C47" s="1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.75" customHeight="1">
      <c r="A48" s="10" t="s">
        <v>0</v>
      </c>
      <c r="B48" s="8">
        <f aca="true" t="shared" si="2" ref="B48:N48">SUM(B16:B46)</f>
        <v>4891562.17</v>
      </c>
      <c r="C48" s="8">
        <f t="shared" si="2"/>
        <v>1093825.26</v>
      </c>
      <c r="D48" s="8">
        <f t="shared" si="2"/>
        <v>143734.8</v>
      </c>
      <c r="E48" s="8">
        <f t="shared" si="2"/>
        <v>436812.6300000001</v>
      </c>
      <c r="F48" s="8">
        <f t="shared" si="2"/>
        <v>103464.80000000002</v>
      </c>
      <c r="G48" s="8">
        <f t="shared" si="2"/>
        <v>3912.2799999999997</v>
      </c>
      <c r="H48" s="8">
        <f t="shared" si="2"/>
        <v>200391.25</v>
      </c>
      <c r="I48" s="8">
        <f t="shared" si="2"/>
        <v>8125.62</v>
      </c>
      <c r="J48" s="8">
        <f t="shared" si="2"/>
        <v>95515.71999999999</v>
      </c>
      <c r="K48" s="8">
        <f t="shared" si="2"/>
        <v>805264.12</v>
      </c>
      <c r="L48" s="8">
        <f t="shared" si="2"/>
        <v>0</v>
      </c>
      <c r="M48" s="8">
        <f t="shared" si="2"/>
        <v>7647.51</v>
      </c>
      <c r="N48" s="8">
        <f t="shared" si="2"/>
        <v>2270</v>
      </c>
      <c r="O48" s="8">
        <f>SUM(B48:N48)</f>
        <v>7792526.159999999</v>
      </c>
      <c r="P48" s="8">
        <f>SUM(P23:P41)</f>
        <v>0</v>
      </c>
    </row>
    <row r="49" spans="1:16" ht="15.75" customHeight="1">
      <c r="A49" s="38" t="s">
        <v>21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6" ht="15.75" customHeight="1">
      <c r="A50" s="10" t="s">
        <v>1</v>
      </c>
      <c r="B50" s="8">
        <f>SUM(B48)</f>
        <v>4891562.17</v>
      </c>
      <c r="C50" s="8">
        <f aca="true" t="shared" si="3" ref="C50:P50">C48-C76</f>
        <v>1093825.26</v>
      </c>
      <c r="D50" s="8">
        <f t="shared" si="3"/>
        <v>143734.8</v>
      </c>
      <c r="E50" s="8">
        <f t="shared" si="3"/>
        <v>436812.6300000001</v>
      </c>
      <c r="F50" s="8">
        <f t="shared" si="3"/>
        <v>103464.80000000002</v>
      </c>
      <c r="G50" s="8">
        <f t="shared" si="3"/>
        <v>3912.2799999999997</v>
      </c>
      <c r="H50" s="8">
        <f>H48-H76</f>
        <v>200391.25</v>
      </c>
      <c r="I50" s="8">
        <f t="shared" si="3"/>
        <v>8125.62</v>
      </c>
      <c r="J50" s="8">
        <f t="shared" si="3"/>
        <v>95515.71999999999</v>
      </c>
      <c r="K50" s="8">
        <f>K48-K76</f>
        <v>805264.12</v>
      </c>
      <c r="L50" s="8">
        <f>L48-L76</f>
        <v>0</v>
      </c>
      <c r="M50" s="8">
        <f>M48-M76</f>
        <v>7647.51</v>
      </c>
      <c r="N50" s="8">
        <f t="shared" si="3"/>
        <v>2270</v>
      </c>
      <c r="O50" s="8">
        <f t="shared" si="3"/>
        <v>7792526.159999999</v>
      </c>
      <c r="P50" s="8">
        <f t="shared" si="3"/>
        <v>0</v>
      </c>
    </row>
    <row r="51" spans="1:16" ht="15.75" customHeight="1">
      <c r="A51" s="10" t="s">
        <v>2</v>
      </c>
      <c r="B51" s="8">
        <f>B48</f>
        <v>4891562.17</v>
      </c>
      <c r="C51" s="8">
        <f>C48</f>
        <v>1093825.26</v>
      </c>
      <c r="D51" s="8">
        <f>D48</f>
        <v>143734.8</v>
      </c>
      <c r="E51" s="8">
        <f>E50</f>
        <v>436812.6300000001</v>
      </c>
      <c r="F51" s="8">
        <f>F48</f>
        <v>103464.80000000002</v>
      </c>
      <c r="G51" s="8">
        <f>G48</f>
        <v>3912.2799999999997</v>
      </c>
      <c r="H51" s="8">
        <f aca="true" t="shared" si="4" ref="H51:O51">H50</f>
        <v>200391.25</v>
      </c>
      <c r="I51" s="8">
        <f t="shared" si="4"/>
        <v>8125.62</v>
      </c>
      <c r="J51" s="8">
        <f t="shared" si="4"/>
        <v>95515.71999999999</v>
      </c>
      <c r="K51" s="8">
        <f t="shared" si="4"/>
        <v>805264.12</v>
      </c>
      <c r="L51" s="8">
        <f t="shared" si="4"/>
        <v>0</v>
      </c>
      <c r="M51" s="8">
        <f t="shared" si="4"/>
        <v>7647.51</v>
      </c>
      <c r="N51" s="8">
        <f t="shared" si="4"/>
        <v>2270</v>
      </c>
      <c r="O51" s="8">
        <f t="shared" si="4"/>
        <v>7792526.159999999</v>
      </c>
      <c r="P51" s="8">
        <f>P50+P16</f>
        <v>0</v>
      </c>
    </row>
    <row r="52" spans="1:16" ht="3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>
      <c r="A53" s="7"/>
      <c r="B53" s="7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5" customHeight="1">
      <c r="A54" s="36" t="s">
        <v>18</v>
      </c>
      <c r="B54" s="30" t="s">
        <v>22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5.75" customHeight="1">
      <c r="A55" s="36"/>
      <c r="B55" s="16">
        <v>2111</v>
      </c>
      <c r="C55" s="16">
        <v>2112</v>
      </c>
      <c r="D55" s="16">
        <v>2210</v>
      </c>
      <c r="E55" s="16">
        <v>2230</v>
      </c>
      <c r="F55" s="16">
        <v>2240</v>
      </c>
      <c r="G55" s="16">
        <v>2250</v>
      </c>
      <c r="H55" s="16"/>
      <c r="I55" s="16">
        <v>2272</v>
      </c>
      <c r="J55" s="16">
        <v>2273</v>
      </c>
      <c r="K55" s="16">
        <v>2274</v>
      </c>
      <c r="L55" s="16"/>
      <c r="M55" s="16">
        <v>2282</v>
      </c>
      <c r="N55" s="16">
        <v>2730</v>
      </c>
      <c r="O55" s="18" t="s">
        <v>19</v>
      </c>
      <c r="P55" s="12">
        <v>2275</v>
      </c>
    </row>
    <row r="56" spans="1:16" ht="15.75">
      <c r="A56" s="12">
        <v>1</v>
      </c>
      <c r="B56" s="12">
        <v>2</v>
      </c>
      <c r="C56" s="12">
        <v>3</v>
      </c>
      <c r="D56" s="12">
        <v>5</v>
      </c>
      <c r="E56" s="12">
        <v>7</v>
      </c>
      <c r="F56" s="12">
        <v>8</v>
      </c>
      <c r="G56" s="12">
        <v>9</v>
      </c>
      <c r="H56" s="12"/>
      <c r="I56" s="12">
        <v>12</v>
      </c>
      <c r="J56" s="12">
        <v>13</v>
      </c>
      <c r="K56" s="12">
        <v>14</v>
      </c>
      <c r="L56" s="12"/>
      <c r="M56" s="12">
        <v>18</v>
      </c>
      <c r="N56" s="12">
        <v>24</v>
      </c>
      <c r="O56" s="12">
        <v>25</v>
      </c>
      <c r="P56" s="12">
        <v>22</v>
      </c>
    </row>
    <row r="57" spans="1:16" ht="15.75">
      <c r="A57" s="21" t="s">
        <v>20</v>
      </c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>
        <f>SUM(B57:N57)</f>
        <v>0</v>
      </c>
      <c r="P57" s="8"/>
    </row>
    <row r="58" spans="1:16" ht="15.75">
      <c r="A58" s="7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>
        <f aca="true" t="shared" si="5" ref="O58:O75">SUM(B58:N58)</f>
        <v>0</v>
      </c>
      <c r="P58" s="8"/>
    </row>
    <row r="59" spans="1:16" ht="15.75">
      <c r="A59" s="7"/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>
        <f t="shared" si="5"/>
        <v>0</v>
      </c>
      <c r="P59" s="8"/>
    </row>
    <row r="60" spans="1:16" ht="15.75">
      <c r="A60" s="7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>
        <f t="shared" si="5"/>
        <v>0</v>
      </c>
      <c r="P60" s="8"/>
    </row>
    <row r="61" spans="1:16" ht="15.75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>
        <f t="shared" si="5"/>
        <v>0</v>
      </c>
      <c r="P61" s="8"/>
    </row>
    <row r="62" spans="1:16" ht="15.75" hidden="1">
      <c r="A62" s="7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>
        <f t="shared" si="5"/>
        <v>0</v>
      </c>
      <c r="P62" s="8"/>
    </row>
    <row r="63" spans="1:16" ht="15.75" hidden="1">
      <c r="A63" s="7"/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f t="shared" si="5"/>
        <v>0</v>
      </c>
      <c r="P63" s="8"/>
    </row>
    <row r="64" spans="1:16" ht="15.75" hidden="1">
      <c r="A64" s="7"/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f t="shared" si="5"/>
        <v>0</v>
      </c>
      <c r="P64" s="8"/>
    </row>
    <row r="65" spans="1:16" ht="15.75" hidden="1">
      <c r="A65" s="7"/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>
        <f t="shared" si="5"/>
        <v>0</v>
      </c>
      <c r="P65" s="8"/>
    </row>
    <row r="66" spans="1:16" ht="15.75" hidden="1">
      <c r="A66" s="7"/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>
        <f t="shared" si="5"/>
        <v>0</v>
      </c>
      <c r="P66" s="8"/>
    </row>
    <row r="67" spans="1:16" ht="15.75" hidden="1">
      <c r="A67" s="7"/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>
        <f t="shared" si="5"/>
        <v>0</v>
      </c>
      <c r="P67" s="8"/>
    </row>
    <row r="68" spans="1:16" ht="15.75" hidden="1">
      <c r="A68" s="7"/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f t="shared" si="5"/>
        <v>0</v>
      </c>
      <c r="P68" s="8"/>
    </row>
    <row r="69" spans="1:16" ht="15.75" hidden="1">
      <c r="A69" s="7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f t="shared" si="5"/>
        <v>0</v>
      </c>
      <c r="P69" s="8"/>
    </row>
    <row r="70" spans="1:16" ht="15.75" hidden="1">
      <c r="A70" s="7"/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f t="shared" si="5"/>
        <v>0</v>
      </c>
      <c r="P70" s="8"/>
    </row>
    <row r="71" spans="1:16" ht="15.75" hidden="1">
      <c r="A71" s="7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f t="shared" si="5"/>
        <v>0</v>
      </c>
      <c r="P71" s="8"/>
    </row>
    <row r="72" spans="1:16" ht="15.75" hidden="1">
      <c r="A72" s="7"/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f t="shared" si="5"/>
        <v>0</v>
      </c>
      <c r="P72" s="8"/>
    </row>
    <row r="73" spans="1:16" ht="15.75" hidden="1">
      <c r="A73" s="7"/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>
        <f t="shared" si="5"/>
        <v>0</v>
      </c>
      <c r="P73" s="8"/>
    </row>
    <row r="74" spans="1:16" ht="15.75" hidden="1">
      <c r="A74" s="7"/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>
        <f t="shared" si="5"/>
        <v>0</v>
      </c>
      <c r="P74" s="8"/>
    </row>
    <row r="75" spans="1:16" ht="15.75" hidden="1">
      <c r="A75" s="7"/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>
        <f t="shared" si="5"/>
        <v>0</v>
      </c>
      <c r="P75" s="8"/>
    </row>
    <row r="76" spans="1:16" ht="15.75" customHeight="1">
      <c r="A76" s="20" t="s">
        <v>0</v>
      </c>
      <c r="B76" s="8">
        <f>SUM(B57:B75)</f>
        <v>0</v>
      </c>
      <c r="C76" s="8">
        <f aca="true" t="shared" si="6" ref="C76:N76">SUM(C57:C75)</f>
        <v>0</v>
      </c>
      <c r="D76" s="8">
        <f t="shared" si="6"/>
        <v>0</v>
      </c>
      <c r="E76" s="8">
        <f t="shared" si="6"/>
        <v>0</v>
      </c>
      <c r="F76" s="8">
        <f t="shared" si="6"/>
        <v>0</v>
      </c>
      <c r="G76" s="8">
        <f t="shared" si="6"/>
        <v>0</v>
      </c>
      <c r="H76" s="8"/>
      <c r="I76" s="8">
        <f t="shared" si="6"/>
        <v>0</v>
      </c>
      <c r="J76" s="8">
        <f t="shared" si="6"/>
        <v>0</v>
      </c>
      <c r="K76" s="8">
        <f t="shared" si="6"/>
        <v>0</v>
      </c>
      <c r="L76" s="8"/>
      <c r="M76" s="8">
        <f t="shared" si="6"/>
        <v>0</v>
      </c>
      <c r="N76" s="8">
        <f t="shared" si="6"/>
        <v>0</v>
      </c>
      <c r="O76" s="8">
        <f>SUM(O57:O75)</f>
        <v>0</v>
      </c>
      <c r="P76" s="8">
        <f>SUM(P57:P75)</f>
        <v>0</v>
      </c>
    </row>
    <row r="77" ht="3.75" customHeight="1"/>
    <row r="78" ht="15" hidden="1"/>
    <row r="79" spans="3:13" ht="15">
      <c r="C79" s="1" t="s">
        <v>5</v>
      </c>
      <c r="D79" s="31" t="s">
        <v>47</v>
      </c>
      <c r="E79" s="31"/>
      <c r="G79" s="5"/>
      <c r="H79" s="3"/>
      <c r="J79" s="1" t="s">
        <v>6</v>
      </c>
      <c r="M79" s="4"/>
    </row>
    <row r="80" spans="4:13" s="17" customFormat="1" ht="12" customHeight="1">
      <c r="D80" s="23"/>
      <c r="E80" s="13" t="s">
        <v>8</v>
      </c>
      <c r="G80" s="23" t="s">
        <v>9</v>
      </c>
      <c r="H80" s="28"/>
      <c r="M80" s="13" t="s">
        <v>8</v>
      </c>
    </row>
  </sheetData>
  <sheetProtection/>
  <mergeCells count="16">
    <mergeCell ref="N1:O3"/>
    <mergeCell ref="A49:P49"/>
    <mergeCell ref="A4:P4"/>
    <mergeCell ref="A5:P5"/>
    <mergeCell ref="A13:A14"/>
    <mergeCell ref="C1:D1"/>
    <mergeCell ref="C53:P53"/>
    <mergeCell ref="B13:P13"/>
    <mergeCell ref="D79:E79"/>
    <mergeCell ref="C2:D2"/>
    <mergeCell ref="A6:O6"/>
    <mergeCell ref="A7:O7"/>
    <mergeCell ref="A8:C8"/>
    <mergeCell ref="A9:O10"/>
    <mergeCell ref="A54:A55"/>
    <mergeCell ref="B54:P54"/>
  </mergeCells>
  <printOptions/>
  <pageMargins left="0.31496062992125984" right="0.15748031496062992" top="0.11811023622047245" bottom="0.1968503937007874" header="0.11811023622047245" footer="0.1968503937007874"/>
  <pageSetup horizontalDpi="300" verticalDpi="300" orientation="landscape" paperSize="9" scale="80" r:id="rId1"/>
  <rowBreaks count="1" manualBreakCount="1">
    <brk id="52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9!B38</f>
        <v>4891562.17</v>
      </c>
      <c r="C16" s="8">
        <f>9!C38</f>
        <v>1093825.26</v>
      </c>
      <c r="D16" s="8" t="e">
        <f>9!D38</f>
        <v>#REF!</v>
      </c>
      <c r="E16" s="8">
        <f>9!E38</f>
        <v>143734.8</v>
      </c>
      <c r="F16" s="8" t="e">
        <f>9!F38</f>
        <v>#REF!</v>
      </c>
      <c r="G16" s="8">
        <f>9!G38</f>
        <v>436812.6300000001</v>
      </c>
      <c r="H16" s="8">
        <f>9!H38</f>
        <v>103464.80000000002</v>
      </c>
      <c r="I16" s="8">
        <f>9!I38</f>
        <v>3912.2799999999997</v>
      </c>
      <c r="J16" s="8" t="e">
        <f>9!J38</f>
        <v>#REF!</v>
      </c>
      <c r="K16" s="8" t="e">
        <f>9!K38</f>
        <v>#REF!</v>
      </c>
      <c r="L16" s="8">
        <f>9!L38</f>
        <v>8125.62</v>
      </c>
      <c r="M16" s="8">
        <f>9!M38</f>
        <v>95515.71999999999</v>
      </c>
      <c r="N16" s="8">
        <f>9!N38</f>
        <v>805264.12</v>
      </c>
      <c r="O16" s="8" t="e">
        <f>9!O38</f>
        <v>#REF!</v>
      </c>
      <c r="P16" s="8" t="e">
        <f>9!P38</f>
        <v>#REF!</v>
      </c>
      <c r="Q16" s="8" t="e">
        <f>9!Q38</f>
        <v>#REF!</v>
      </c>
      <c r="R16" s="8">
        <f>9!R38</f>
        <v>7647.51</v>
      </c>
      <c r="S16" s="8" t="e">
        <f>9!S38</f>
        <v>#REF!</v>
      </c>
      <c r="T16" s="8" t="e">
        <f>9!T38</f>
        <v>#REF!</v>
      </c>
      <c r="U16" s="8" t="e">
        <f>9!U38</f>
        <v>#REF!</v>
      </c>
      <c r="V16" s="8" t="e">
        <f>9!V38</f>
        <v>#REF!</v>
      </c>
      <c r="W16" s="8" t="e">
        <f>9!W38</f>
        <v>#REF!</v>
      </c>
      <c r="X16" s="8">
        <f>9!X38</f>
        <v>2270</v>
      </c>
      <c r="Y16" s="8" t="e">
        <f>SUM(B16:X16)</f>
        <v>#REF!</v>
      </c>
      <c r="Z16" s="8">
        <f>9!Z38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4891562.17</v>
      </c>
      <c r="C38" s="8">
        <f>C37+C16</f>
        <v>1093825.26</v>
      </c>
      <c r="D38" s="8" t="e">
        <f>D37+D16</f>
        <v>#REF!</v>
      </c>
      <c r="E38" s="8">
        <f aca="true" t="shared" si="3" ref="E38:Z38">E37+E16</f>
        <v>143734.8</v>
      </c>
      <c r="F38" s="8" t="e">
        <f t="shared" si="3"/>
        <v>#REF!</v>
      </c>
      <c r="G38" s="8">
        <f t="shared" si="3"/>
        <v>436812.6300000001</v>
      </c>
      <c r="H38" s="8">
        <f t="shared" si="3"/>
        <v>103464.80000000002</v>
      </c>
      <c r="I38" s="8">
        <f t="shared" si="3"/>
        <v>3912.2799999999997</v>
      </c>
      <c r="J38" s="8" t="e">
        <f t="shared" si="3"/>
        <v>#REF!</v>
      </c>
      <c r="K38" s="8" t="e">
        <f t="shared" si="3"/>
        <v>#REF!</v>
      </c>
      <c r="L38" s="8">
        <f t="shared" si="3"/>
        <v>8125.62</v>
      </c>
      <c r="M38" s="8">
        <f t="shared" si="3"/>
        <v>95515.71999999999</v>
      </c>
      <c r="N38" s="8">
        <f aca="true" t="shared" si="4" ref="N38:T38">N37+N16</f>
        <v>805264.12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7647.51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2270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9!B63+9!B44</f>
        <v>0</v>
      </c>
      <c r="C44" s="22">
        <f>9!C63+9!C44</f>
        <v>0</v>
      </c>
      <c r="D44" s="22" t="e">
        <f>9!D63+9!D44</f>
        <v>#REF!</v>
      </c>
      <c r="E44" s="22">
        <f>9!E63+9!E44</f>
        <v>0</v>
      </c>
      <c r="F44" s="22" t="e">
        <f>9!F63+9!F44</f>
        <v>#REF!</v>
      </c>
      <c r="G44" s="22">
        <f>9!G63+9!G44</f>
        <v>0</v>
      </c>
      <c r="H44" s="22">
        <f>9!H63+9!H44</f>
        <v>0</v>
      </c>
      <c r="I44" s="22">
        <f>9!I63+9!I44</f>
        <v>0</v>
      </c>
      <c r="J44" s="22" t="e">
        <f>9!J63+9!J44</f>
        <v>#REF!</v>
      </c>
      <c r="K44" s="22" t="e">
        <f>9!K63+9!K44</f>
        <v>#REF!</v>
      </c>
      <c r="L44" s="22">
        <f>9!L63+9!L44</f>
        <v>0</v>
      </c>
      <c r="M44" s="22">
        <f>9!M63+9!M44</f>
        <v>0</v>
      </c>
      <c r="N44" s="22">
        <f>9!N63+9!N44</f>
        <v>0</v>
      </c>
      <c r="O44" s="22" t="e">
        <f>9!O63+9!O44</f>
        <v>#REF!</v>
      </c>
      <c r="P44" s="22" t="e">
        <f>9!P63+9!P44</f>
        <v>#REF!</v>
      </c>
      <c r="Q44" s="22" t="e">
        <f>9!Q63+9!Q44</f>
        <v>#REF!</v>
      </c>
      <c r="R44" s="22">
        <f>9!R63+9!R44</f>
        <v>0</v>
      </c>
      <c r="S44" s="22" t="e">
        <f>9!S63+9!S44</f>
        <v>#REF!</v>
      </c>
      <c r="T44" s="22" t="e">
        <f>9!T63+9!T44</f>
        <v>#REF!</v>
      </c>
      <c r="U44" s="22" t="e">
        <f>9!U63+9!U44</f>
        <v>#REF!</v>
      </c>
      <c r="V44" s="22" t="e">
        <f>9!V63+9!V44</f>
        <v>#REF!</v>
      </c>
      <c r="W44" s="22" t="e">
        <f>9!W63+9!W44</f>
        <v>#REF!</v>
      </c>
      <c r="X44" s="22">
        <f>9!X63+9!X44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'10'!B38</f>
        <v>4891562.17</v>
      </c>
      <c r="C16" s="8">
        <f>'10'!C38</f>
        <v>1093825.26</v>
      </c>
      <c r="D16" s="8" t="e">
        <f>'10'!D38</f>
        <v>#REF!</v>
      </c>
      <c r="E16" s="8">
        <f>'10'!E38</f>
        <v>143734.8</v>
      </c>
      <c r="F16" s="8" t="e">
        <f>'10'!F38</f>
        <v>#REF!</v>
      </c>
      <c r="G16" s="8">
        <f>'10'!G38</f>
        <v>436812.6300000001</v>
      </c>
      <c r="H16" s="8">
        <f>'10'!H38</f>
        <v>103464.80000000002</v>
      </c>
      <c r="I16" s="8">
        <f>'10'!I38</f>
        <v>3912.2799999999997</v>
      </c>
      <c r="J16" s="8" t="e">
        <f>'10'!J38</f>
        <v>#REF!</v>
      </c>
      <c r="K16" s="8" t="e">
        <f>'10'!K38</f>
        <v>#REF!</v>
      </c>
      <c r="L16" s="8">
        <f>'10'!L38</f>
        <v>8125.62</v>
      </c>
      <c r="M16" s="8">
        <f>'10'!M38</f>
        <v>95515.71999999999</v>
      </c>
      <c r="N16" s="8">
        <f>'10'!N38</f>
        <v>805264.12</v>
      </c>
      <c r="O16" s="8" t="e">
        <f>'10'!O38</f>
        <v>#REF!</v>
      </c>
      <c r="P16" s="8" t="e">
        <f>'10'!P38</f>
        <v>#REF!</v>
      </c>
      <c r="Q16" s="8" t="e">
        <f>'10'!Q38</f>
        <v>#REF!</v>
      </c>
      <c r="R16" s="8">
        <f>'10'!R38</f>
        <v>7647.51</v>
      </c>
      <c r="S16" s="8" t="e">
        <f>'10'!S38</f>
        <v>#REF!</v>
      </c>
      <c r="T16" s="8" t="e">
        <f>'10'!T38</f>
        <v>#REF!</v>
      </c>
      <c r="U16" s="8" t="e">
        <f>'10'!U38</f>
        <v>#REF!</v>
      </c>
      <c r="V16" s="8" t="e">
        <f>'10'!V38</f>
        <v>#REF!</v>
      </c>
      <c r="W16" s="8" t="e">
        <f>'10'!W38</f>
        <v>#REF!</v>
      </c>
      <c r="X16" s="8">
        <f>'10'!X38</f>
        <v>2270</v>
      </c>
      <c r="Y16" s="8" t="e">
        <f>SUM(B16:X16)</f>
        <v>#REF!</v>
      </c>
      <c r="Z16" s="8">
        <f>'10'!Z38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4891562.17</v>
      </c>
      <c r="C38" s="8">
        <f>C37+C16</f>
        <v>1093825.26</v>
      </c>
      <c r="D38" s="8" t="e">
        <f>D37+D16</f>
        <v>#REF!</v>
      </c>
      <c r="E38" s="8">
        <f aca="true" t="shared" si="3" ref="E38:Y38">E37+E16</f>
        <v>143734.8</v>
      </c>
      <c r="F38" s="8" t="e">
        <f t="shared" si="3"/>
        <v>#REF!</v>
      </c>
      <c r="G38" s="8">
        <f t="shared" si="3"/>
        <v>436812.6300000001</v>
      </c>
      <c r="H38" s="8">
        <f t="shared" si="3"/>
        <v>103464.80000000002</v>
      </c>
      <c r="I38" s="8">
        <f t="shared" si="3"/>
        <v>3912.2799999999997</v>
      </c>
      <c r="J38" s="8" t="e">
        <f t="shared" si="3"/>
        <v>#REF!</v>
      </c>
      <c r="K38" s="8" t="e">
        <f t="shared" si="3"/>
        <v>#REF!</v>
      </c>
      <c r="L38" s="8">
        <f t="shared" si="3"/>
        <v>8125.62</v>
      </c>
      <c r="M38" s="8">
        <f t="shared" si="3"/>
        <v>95515.71999999999</v>
      </c>
      <c r="N38" s="8">
        <f aca="true" t="shared" si="4" ref="N38:T38">N37+N16</f>
        <v>805264.12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7647.51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2270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'10'!B63+'10'!B44</f>
        <v>0</v>
      </c>
      <c r="C44" s="22">
        <f>'10'!C63+'10'!C44</f>
        <v>0</v>
      </c>
      <c r="D44" s="22" t="e">
        <f>'10'!D63+'10'!D44</f>
        <v>#REF!</v>
      </c>
      <c r="E44" s="22">
        <f>'10'!E63+'10'!E44</f>
        <v>0</v>
      </c>
      <c r="F44" s="22" t="e">
        <f>'10'!F63+'10'!F44</f>
        <v>#REF!</v>
      </c>
      <c r="G44" s="22">
        <f>'10'!G63+'10'!G44</f>
        <v>0</v>
      </c>
      <c r="H44" s="22">
        <f>'10'!H63+'10'!H44</f>
        <v>0</v>
      </c>
      <c r="I44" s="22">
        <f>'10'!I63+'10'!I44</f>
        <v>0</v>
      </c>
      <c r="J44" s="22" t="e">
        <f>'10'!J63+'10'!J44</f>
        <v>#REF!</v>
      </c>
      <c r="K44" s="22" t="e">
        <f>'10'!K63+'10'!K44</f>
        <v>#REF!</v>
      </c>
      <c r="L44" s="22">
        <f>'10'!L63+'10'!L44</f>
        <v>0</v>
      </c>
      <c r="M44" s="22">
        <f>'10'!M63+'10'!M44</f>
        <v>0</v>
      </c>
      <c r="N44" s="22">
        <f>'10'!N63+'10'!N44</f>
        <v>0</v>
      </c>
      <c r="O44" s="22" t="e">
        <f>'10'!O63+'10'!O44</f>
        <v>#REF!</v>
      </c>
      <c r="P44" s="22" t="e">
        <f>'10'!P63+'10'!P44</f>
        <v>#REF!</v>
      </c>
      <c r="Q44" s="22" t="e">
        <f>'10'!Q63+'10'!Q44</f>
        <v>#REF!</v>
      </c>
      <c r="R44" s="22">
        <f>'10'!R63+'10'!R44</f>
        <v>0</v>
      </c>
      <c r="S44" s="22" t="e">
        <f>'10'!S63+'10'!S44</f>
        <v>#REF!</v>
      </c>
      <c r="T44" s="22" t="e">
        <f>'10'!T63+'10'!T44</f>
        <v>#REF!</v>
      </c>
      <c r="U44" s="22" t="e">
        <f>'10'!U63+'10'!U44</f>
        <v>#REF!</v>
      </c>
      <c r="V44" s="22" t="e">
        <f>'10'!V63+'10'!V44</f>
        <v>#REF!</v>
      </c>
      <c r="W44" s="22" t="e">
        <f>'10'!W63+'10'!W44</f>
        <v>#REF!</v>
      </c>
      <c r="X44" s="22">
        <f>'10'!X63+'10'!X44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">
      <selection activeCell="M23" sqref="M23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6.710937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'11'!B38</f>
        <v>4891562.17</v>
      </c>
      <c r="C16" s="8">
        <f>'11'!C38</f>
        <v>1093825.26</v>
      </c>
      <c r="D16" s="8" t="e">
        <f>'11'!D38</f>
        <v>#REF!</v>
      </c>
      <c r="E16" s="8">
        <f>'11'!E38</f>
        <v>143734.8</v>
      </c>
      <c r="F16" s="8" t="e">
        <f>'11'!F38</f>
        <v>#REF!</v>
      </c>
      <c r="G16" s="8">
        <f>'11'!G38</f>
        <v>436812.6300000001</v>
      </c>
      <c r="H16" s="8">
        <f>'11'!H38</f>
        <v>103464.80000000002</v>
      </c>
      <c r="I16" s="8">
        <f>'11'!I38</f>
        <v>3912.2799999999997</v>
      </c>
      <c r="J16" s="8" t="e">
        <f>'11'!J38</f>
        <v>#REF!</v>
      </c>
      <c r="K16" s="8" t="e">
        <f>'11'!K38</f>
        <v>#REF!</v>
      </c>
      <c r="L16" s="8">
        <f>'11'!L38</f>
        <v>8125.62</v>
      </c>
      <c r="M16" s="8">
        <f>'11'!M38</f>
        <v>95515.71999999999</v>
      </c>
      <c r="N16" s="8">
        <f>'11'!N38</f>
        <v>805264.12</v>
      </c>
      <c r="O16" s="8" t="e">
        <f>'11'!O38</f>
        <v>#REF!</v>
      </c>
      <c r="P16" s="8" t="e">
        <f>'11'!P38</f>
        <v>#REF!</v>
      </c>
      <c r="Q16" s="8" t="e">
        <f>'11'!Q38</f>
        <v>#REF!</v>
      </c>
      <c r="R16" s="8">
        <f>'11'!R38</f>
        <v>7647.51</v>
      </c>
      <c r="S16" s="8" t="e">
        <f>'11'!S38</f>
        <v>#REF!</v>
      </c>
      <c r="T16" s="8" t="e">
        <f>'11'!T38</f>
        <v>#REF!</v>
      </c>
      <c r="U16" s="8" t="e">
        <f>'11'!U38</f>
        <v>#REF!</v>
      </c>
      <c r="V16" s="8" t="e">
        <f>'11'!V38</f>
        <v>#REF!</v>
      </c>
      <c r="W16" s="8" t="e">
        <f>'11'!W38</f>
        <v>#REF!</v>
      </c>
      <c r="X16" s="8">
        <f>'11'!X38</f>
        <v>2270</v>
      </c>
      <c r="Y16" s="8" t="e">
        <f>SUM(B16:X16)</f>
        <v>#REF!</v>
      </c>
      <c r="Z16" s="8">
        <f>'11'!Z38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4891562.17</v>
      </c>
      <c r="C38" s="8">
        <f>C37+C16</f>
        <v>1093825.26</v>
      </c>
      <c r="D38" s="8" t="e">
        <f>D37+D16</f>
        <v>#REF!</v>
      </c>
      <c r="E38" s="8">
        <f aca="true" t="shared" si="3" ref="E38:Y38">E37+E16</f>
        <v>143734.8</v>
      </c>
      <c r="F38" s="8" t="e">
        <f t="shared" si="3"/>
        <v>#REF!</v>
      </c>
      <c r="G38" s="8">
        <f t="shared" si="3"/>
        <v>436812.6300000001</v>
      </c>
      <c r="H38" s="8">
        <f t="shared" si="3"/>
        <v>103464.80000000002</v>
      </c>
      <c r="I38" s="8">
        <f t="shared" si="3"/>
        <v>3912.2799999999997</v>
      </c>
      <c r="J38" s="8" t="e">
        <f t="shared" si="3"/>
        <v>#REF!</v>
      </c>
      <c r="K38" s="8" t="e">
        <f t="shared" si="3"/>
        <v>#REF!</v>
      </c>
      <c r="L38" s="8">
        <f t="shared" si="3"/>
        <v>8125.62</v>
      </c>
      <c r="M38" s="8">
        <f t="shared" si="3"/>
        <v>95515.71999999999</v>
      </c>
      <c r="N38" s="8">
        <f aca="true" t="shared" si="4" ref="N38:T38">N37+N16</f>
        <v>805264.12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7647.51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2270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'11'!B63+'11'!B44</f>
        <v>0</v>
      </c>
      <c r="C44" s="22">
        <f>'11'!C63+'11'!C44</f>
        <v>0</v>
      </c>
      <c r="D44" s="22" t="e">
        <f>'11'!D63+'11'!D44</f>
        <v>#REF!</v>
      </c>
      <c r="E44" s="22">
        <f>'11'!E63+'11'!E44</f>
        <v>0</v>
      </c>
      <c r="F44" s="22" t="e">
        <f>'11'!F63+'11'!F44</f>
        <v>#REF!</v>
      </c>
      <c r="G44" s="22">
        <f>'11'!G63+'11'!G44</f>
        <v>0</v>
      </c>
      <c r="H44" s="22">
        <f>'11'!H63+'11'!H44</f>
        <v>0</v>
      </c>
      <c r="I44" s="22">
        <f>'11'!I63+'11'!I44</f>
        <v>0</v>
      </c>
      <c r="J44" s="22" t="e">
        <f>'11'!J63+'11'!J44</f>
        <v>#REF!</v>
      </c>
      <c r="K44" s="22" t="e">
        <f>'11'!K63+'11'!K44</f>
        <v>#REF!</v>
      </c>
      <c r="L44" s="22">
        <f>'11'!L63+'11'!L44</f>
        <v>0</v>
      </c>
      <c r="M44" s="22">
        <f>'11'!M63+'11'!M44</f>
        <v>0</v>
      </c>
      <c r="N44" s="22">
        <f>'11'!N63+'11'!N44</f>
        <v>0</v>
      </c>
      <c r="O44" s="22" t="e">
        <f>'11'!O63+'11'!O44</f>
        <v>#REF!</v>
      </c>
      <c r="P44" s="22" t="e">
        <f>'11'!P63+'11'!P44</f>
        <v>#REF!</v>
      </c>
      <c r="Q44" s="22" t="e">
        <f>'11'!Q63+'11'!Q44</f>
        <v>#REF!</v>
      </c>
      <c r="R44" s="22">
        <f>'11'!R63+'11'!R44</f>
        <v>0</v>
      </c>
      <c r="S44" s="22" t="e">
        <f>'11'!S63+'11'!S44</f>
        <v>#REF!</v>
      </c>
      <c r="T44" s="22" t="e">
        <f>'11'!T63+'11'!T44</f>
        <v>#REF!</v>
      </c>
      <c r="U44" s="22" t="e">
        <f>'11'!U63+'11'!U44</f>
        <v>#REF!</v>
      </c>
      <c r="V44" s="22" t="e">
        <f>'11'!V63+'11'!V44</f>
        <v>#REF!</v>
      </c>
      <c r="W44" s="22" t="e">
        <f>'11'!W63+'11'!W44</f>
        <v>#REF!</v>
      </c>
      <c r="X44" s="22">
        <f>'11'!X63+'11'!X44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43" sqref="A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41">
      <selection activeCell="M18" sqref="M18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5" width="6.57421875" style="1" customWidth="1"/>
    <col min="26" max="26" width="5.57421875" style="1" bestFit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1!B51</f>
        <v>4891562.17</v>
      </c>
      <c r="C16" s="8">
        <f>1!C51</f>
        <v>1093825.26</v>
      </c>
      <c r="D16" s="8" t="e">
        <f>1!#REF!</f>
        <v>#REF!</v>
      </c>
      <c r="E16" s="8">
        <f>1!D51</f>
        <v>143734.8</v>
      </c>
      <c r="F16" s="8" t="e">
        <f>1!#REF!</f>
        <v>#REF!</v>
      </c>
      <c r="G16" s="8">
        <f>1!E51</f>
        <v>436812.6300000001</v>
      </c>
      <c r="H16" s="8">
        <f>1!F51</f>
        <v>103464.80000000002</v>
      </c>
      <c r="I16" s="8">
        <f>1!G51</f>
        <v>3912.2799999999997</v>
      </c>
      <c r="J16" s="8" t="e">
        <f>1!#REF!</f>
        <v>#REF!</v>
      </c>
      <c r="K16" s="8" t="e">
        <f>1!#REF!</f>
        <v>#REF!</v>
      </c>
      <c r="L16" s="8">
        <f>1!I51</f>
        <v>8125.62</v>
      </c>
      <c r="M16" s="8">
        <f>1!J51</f>
        <v>95515.71999999999</v>
      </c>
      <c r="N16" s="8">
        <f>1!K51</f>
        <v>805264.12</v>
      </c>
      <c r="O16" s="8" t="e">
        <f>1!#REF!</f>
        <v>#REF!</v>
      </c>
      <c r="P16" s="8" t="e">
        <f>1!#REF!</f>
        <v>#REF!</v>
      </c>
      <c r="Q16" s="8" t="e">
        <f>1!#REF!</f>
        <v>#REF!</v>
      </c>
      <c r="R16" s="8">
        <f>1!M51</f>
        <v>7647.51</v>
      </c>
      <c r="S16" s="8" t="e">
        <f>1!#REF!</f>
        <v>#REF!</v>
      </c>
      <c r="T16" s="8" t="e">
        <f>1!#REF!</f>
        <v>#REF!</v>
      </c>
      <c r="U16" s="8" t="e">
        <f>1!#REF!</f>
        <v>#REF!</v>
      </c>
      <c r="V16" s="8" t="e">
        <f>1!#REF!</f>
        <v>#REF!</v>
      </c>
      <c r="W16" s="8" t="e">
        <f>1!#REF!</f>
        <v>#REF!</v>
      </c>
      <c r="X16" s="8">
        <f>1!N51</f>
        <v>2270</v>
      </c>
      <c r="Y16" s="8" t="e">
        <f>SUM(B16:X16)</f>
        <v>#REF!</v>
      </c>
      <c r="Z16" s="8">
        <f>1!P51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4891562.17</v>
      </c>
      <c r="C38" s="8">
        <f>C37+C16</f>
        <v>1093825.26</v>
      </c>
      <c r="D38" s="8" t="e">
        <f>D37+D16</f>
        <v>#REF!</v>
      </c>
      <c r="E38" s="8">
        <f aca="true" t="shared" si="3" ref="E38:Z38">E37+E16</f>
        <v>143734.8</v>
      </c>
      <c r="F38" s="8" t="e">
        <f t="shared" si="3"/>
        <v>#REF!</v>
      </c>
      <c r="G38" s="8">
        <f t="shared" si="3"/>
        <v>436812.6300000001</v>
      </c>
      <c r="H38" s="8">
        <f t="shared" si="3"/>
        <v>103464.80000000002</v>
      </c>
      <c r="I38" s="8">
        <f t="shared" si="3"/>
        <v>3912.2799999999997</v>
      </c>
      <c r="J38" s="8" t="e">
        <f t="shared" si="3"/>
        <v>#REF!</v>
      </c>
      <c r="K38" s="8" t="e">
        <f t="shared" si="3"/>
        <v>#REF!</v>
      </c>
      <c r="L38" s="8">
        <f t="shared" si="3"/>
        <v>8125.62</v>
      </c>
      <c r="M38" s="8">
        <f t="shared" si="3"/>
        <v>95515.71999999999</v>
      </c>
      <c r="N38" s="8">
        <f aca="true" t="shared" si="4" ref="N38:T38">N37+N16</f>
        <v>805264.12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7647.51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2270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7">
        <f>1!B57</f>
        <v>0</v>
      </c>
      <c r="C44" s="7">
        <f>1!C57</f>
        <v>0</v>
      </c>
      <c r="D44" s="7" t="e">
        <f>1!#REF!</f>
        <v>#REF!</v>
      </c>
      <c r="E44" s="7">
        <f>1!D57</f>
        <v>0</v>
      </c>
      <c r="F44" s="7" t="e">
        <f>1!#REF!</f>
        <v>#REF!</v>
      </c>
      <c r="G44" s="7">
        <f>1!E57</f>
        <v>0</v>
      </c>
      <c r="H44" s="7">
        <f>1!F57</f>
        <v>0</v>
      </c>
      <c r="I44" s="7">
        <f>1!G57</f>
        <v>0</v>
      </c>
      <c r="J44" s="7" t="e">
        <f>1!#REF!</f>
        <v>#REF!</v>
      </c>
      <c r="K44" s="7" t="e">
        <f>1!#REF!</f>
        <v>#REF!</v>
      </c>
      <c r="L44" s="7">
        <f>1!I57</f>
        <v>0</v>
      </c>
      <c r="M44" s="7">
        <f>1!J57</f>
        <v>0</v>
      </c>
      <c r="N44" s="7">
        <f>1!K57</f>
        <v>0</v>
      </c>
      <c r="O44" s="7" t="e">
        <f>1!#REF!</f>
        <v>#REF!</v>
      </c>
      <c r="P44" s="7" t="e">
        <f>1!#REF!</f>
        <v>#REF!</v>
      </c>
      <c r="Q44" s="7" t="e">
        <f>1!#REF!</f>
        <v>#REF!</v>
      </c>
      <c r="R44" s="7">
        <f>1!M57</f>
        <v>0</v>
      </c>
      <c r="S44" s="7" t="e">
        <f>1!#REF!</f>
        <v>#REF!</v>
      </c>
      <c r="T44" s="7" t="e">
        <f>1!#REF!</f>
        <v>#REF!</v>
      </c>
      <c r="U44" s="7" t="e">
        <f>1!#REF!</f>
        <v>#REF!</v>
      </c>
      <c r="V44" s="7" t="e">
        <f>1!#REF!</f>
        <v>#REF!</v>
      </c>
      <c r="W44" s="7" t="e">
        <f>1!#REF!</f>
        <v>#REF!</v>
      </c>
      <c r="X44" s="7">
        <f>1!N57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87">
      <selection activeCell="M46" sqref="M46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2!B38</f>
        <v>4891562.17</v>
      </c>
      <c r="C16" s="8">
        <f>2!C38</f>
        <v>1093825.26</v>
      </c>
      <c r="D16" s="8" t="e">
        <f>2!D38</f>
        <v>#REF!</v>
      </c>
      <c r="E16" s="8">
        <f>2!E38</f>
        <v>143734.8</v>
      </c>
      <c r="F16" s="8" t="e">
        <f>2!F38</f>
        <v>#REF!</v>
      </c>
      <c r="G16" s="8">
        <f>2!G38</f>
        <v>436812.6300000001</v>
      </c>
      <c r="H16" s="8">
        <f>2!H38</f>
        <v>103464.80000000002</v>
      </c>
      <c r="I16" s="8">
        <f>2!I38</f>
        <v>3912.2799999999997</v>
      </c>
      <c r="J16" s="8" t="e">
        <f>2!J38</f>
        <v>#REF!</v>
      </c>
      <c r="K16" s="8" t="e">
        <f>2!K38</f>
        <v>#REF!</v>
      </c>
      <c r="L16" s="8">
        <f>2!L38</f>
        <v>8125.62</v>
      </c>
      <c r="M16" s="8">
        <f>2!M38</f>
        <v>95515.71999999999</v>
      </c>
      <c r="N16" s="8">
        <f>2!N38</f>
        <v>805264.12</v>
      </c>
      <c r="O16" s="8" t="e">
        <f>2!O38</f>
        <v>#REF!</v>
      </c>
      <c r="P16" s="8" t="e">
        <f>2!P38</f>
        <v>#REF!</v>
      </c>
      <c r="Q16" s="8" t="e">
        <f>2!Q38</f>
        <v>#REF!</v>
      </c>
      <c r="R16" s="8">
        <f>2!R38</f>
        <v>7647.51</v>
      </c>
      <c r="S16" s="8" t="e">
        <f>2!S38</f>
        <v>#REF!</v>
      </c>
      <c r="T16" s="8" t="e">
        <f>2!T38</f>
        <v>#REF!</v>
      </c>
      <c r="U16" s="8" t="e">
        <f>2!U38</f>
        <v>#REF!</v>
      </c>
      <c r="V16" s="8" t="e">
        <f>2!V38</f>
        <v>#REF!</v>
      </c>
      <c r="W16" s="8" t="e">
        <f>2!W38</f>
        <v>#REF!</v>
      </c>
      <c r="X16" s="8">
        <f>2!X38</f>
        <v>2270</v>
      </c>
      <c r="Y16" s="8" t="e">
        <f>SUM(B16:X16)</f>
        <v>#REF!</v>
      </c>
      <c r="Z16" s="8">
        <f>2!Z38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4891562.17</v>
      </c>
      <c r="C38" s="8">
        <f>C37+C16</f>
        <v>1093825.26</v>
      </c>
      <c r="D38" s="8" t="e">
        <f>D37+D16</f>
        <v>#REF!</v>
      </c>
      <c r="E38" s="8">
        <f aca="true" t="shared" si="3" ref="E38:Z38">E37+E16</f>
        <v>143734.8</v>
      </c>
      <c r="F38" s="8" t="e">
        <f t="shared" si="3"/>
        <v>#REF!</v>
      </c>
      <c r="G38" s="8">
        <f t="shared" si="3"/>
        <v>436812.6300000001</v>
      </c>
      <c r="H38" s="8">
        <f t="shared" si="3"/>
        <v>103464.80000000002</v>
      </c>
      <c r="I38" s="8">
        <f t="shared" si="3"/>
        <v>3912.2799999999997</v>
      </c>
      <c r="J38" s="8" t="e">
        <f t="shared" si="3"/>
        <v>#REF!</v>
      </c>
      <c r="K38" s="8" t="e">
        <f t="shared" si="3"/>
        <v>#REF!</v>
      </c>
      <c r="L38" s="8">
        <f t="shared" si="3"/>
        <v>8125.62</v>
      </c>
      <c r="M38" s="8">
        <f t="shared" si="3"/>
        <v>95515.71999999999</v>
      </c>
      <c r="N38" s="8">
        <f aca="true" t="shared" si="4" ref="N38:T38">N37+N16</f>
        <v>805264.12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7647.51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2270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2!B63+2!B44</f>
        <v>0</v>
      </c>
      <c r="C44" s="22">
        <f>2!C63+2!C44</f>
        <v>0</v>
      </c>
      <c r="D44" s="22" t="e">
        <f>2!D63+2!D44</f>
        <v>#REF!</v>
      </c>
      <c r="E44" s="22">
        <f>2!E63+2!E44</f>
        <v>0</v>
      </c>
      <c r="F44" s="22" t="e">
        <f>2!F63+2!F44</f>
        <v>#REF!</v>
      </c>
      <c r="G44" s="22">
        <f>2!G63+2!G44</f>
        <v>0</v>
      </c>
      <c r="H44" s="22">
        <f>2!H63+2!H44</f>
        <v>0</v>
      </c>
      <c r="I44" s="22">
        <f>2!I63+2!I44</f>
        <v>0</v>
      </c>
      <c r="J44" s="22" t="e">
        <f>2!J63+2!J44</f>
        <v>#REF!</v>
      </c>
      <c r="K44" s="22" t="e">
        <f>2!K63+2!K44</f>
        <v>#REF!</v>
      </c>
      <c r="L44" s="22">
        <f>2!L63+2!L44</f>
        <v>0</v>
      </c>
      <c r="M44" s="22">
        <f>2!M63+2!M44</f>
        <v>0</v>
      </c>
      <c r="N44" s="22">
        <f>2!N63+2!N44</f>
        <v>0</v>
      </c>
      <c r="O44" s="22" t="e">
        <f>2!O63+2!O44</f>
        <v>#REF!</v>
      </c>
      <c r="P44" s="22" t="e">
        <f>2!P63+2!P44</f>
        <v>#REF!</v>
      </c>
      <c r="Q44" s="22" t="e">
        <f>2!Q63+2!Q44</f>
        <v>#REF!</v>
      </c>
      <c r="R44" s="22">
        <f>2!R63+2!R44</f>
        <v>0</v>
      </c>
      <c r="S44" s="22" t="e">
        <f>2!S63+2!S44</f>
        <v>#REF!</v>
      </c>
      <c r="T44" s="22" t="e">
        <f>2!T63+2!T44</f>
        <v>#REF!</v>
      </c>
      <c r="U44" s="22" t="e">
        <f>2!U63+2!U44</f>
        <v>#REF!</v>
      </c>
      <c r="V44" s="22" t="e">
        <f>2!V63+2!V44</f>
        <v>#REF!</v>
      </c>
      <c r="W44" s="22" t="e">
        <f>2!W63+2!W44</f>
        <v>#REF!</v>
      </c>
      <c r="X44" s="22">
        <f>2!X63+2!X44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7">
      <selection activeCell="B44" sqref="B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2812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3!B38</f>
        <v>4891562.17</v>
      </c>
      <c r="C16" s="8">
        <f>3!C38</f>
        <v>1093825.26</v>
      </c>
      <c r="D16" s="8" t="e">
        <f>3!D38</f>
        <v>#REF!</v>
      </c>
      <c r="E16" s="8">
        <f>3!E38</f>
        <v>143734.8</v>
      </c>
      <c r="F16" s="8" t="e">
        <f>3!F38</f>
        <v>#REF!</v>
      </c>
      <c r="G16" s="8">
        <f>3!G38</f>
        <v>436812.6300000001</v>
      </c>
      <c r="H16" s="8">
        <f>3!H38</f>
        <v>103464.80000000002</v>
      </c>
      <c r="I16" s="8">
        <f>3!I38</f>
        <v>3912.2799999999997</v>
      </c>
      <c r="J16" s="8" t="e">
        <f>3!J38</f>
        <v>#REF!</v>
      </c>
      <c r="K16" s="8" t="e">
        <f>3!K38</f>
        <v>#REF!</v>
      </c>
      <c r="L16" s="8">
        <f>3!L38</f>
        <v>8125.62</v>
      </c>
      <c r="M16" s="8">
        <f>3!M38</f>
        <v>95515.71999999999</v>
      </c>
      <c r="N16" s="8">
        <f>3!N38</f>
        <v>805264.12</v>
      </c>
      <c r="O16" s="8" t="e">
        <f>3!O38</f>
        <v>#REF!</v>
      </c>
      <c r="P16" s="8" t="e">
        <f>3!P38</f>
        <v>#REF!</v>
      </c>
      <c r="Q16" s="8" t="e">
        <f>3!Q38</f>
        <v>#REF!</v>
      </c>
      <c r="R16" s="8">
        <f>3!R38</f>
        <v>7647.51</v>
      </c>
      <c r="S16" s="8" t="e">
        <f>3!S38</f>
        <v>#REF!</v>
      </c>
      <c r="T16" s="8" t="e">
        <f>3!T38</f>
        <v>#REF!</v>
      </c>
      <c r="U16" s="8" t="e">
        <f>3!U38</f>
        <v>#REF!</v>
      </c>
      <c r="V16" s="8" t="e">
        <f>3!V38</f>
        <v>#REF!</v>
      </c>
      <c r="W16" s="8" t="e">
        <f>3!W38</f>
        <v>#REF!</v>
      </c>
      <c r="X16" s="8">
        <f>3!X38</f>
        <v>2270</v>
      </c>
      <c r="Y16" s="8" t="e">
        <f>SUM(B16:X16)</f>
        <v>#REF!</v>
      </c>
      <c r="Z16" s="8">
        <f>3!Z38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4891562.17</v>
      </c>
      <c r="C38" s="8">
        <f>C37+C16</f>
        <v>1093825.26</v>
      </c>
      <c r="D38" s="8" t="e">
        <f>D37+D16</f>
        <v>#REF!</v>
      </c>
      <c r="E38" s="8">
        <f aca="true" t="shared" si="3" ref="E38:Y38">E37+E16</f>
        <v>143734.8</v>
      </c>
      <c r="F38" s="8" t="e">
        <f t="shared" si="3"/>
        <v>#REF!</v>
      </c>
      <c r="G38" s="8">
        <f t="shared" si="3"/>
        <v>436812.6300000001</v>
      </c>
      <c r="H38" s="8">
        <f t="shared" si="3"/>
        <v>103464.80000000002</v>
      </c>
      <c r="I38" s="8">
        <f t="shared" si="3"/>
        <v>3912.2799999999997</v>
      </c>
      <c r="J38" s="8" t="e">
        <f t="shared" si="3"/>
        <v>#REF!</v>
      </c>
      <c r="K38" s="8" t="e">
        <f t="shared" si="3"/>
        <v>#REF!</v>
      </c>
      <c r="L38" s="8">
        <f t="shared" si="3"/>
        <v>8125.62</v>
      </c>
      <c r="M38" s="8">
        <f t="shared" si="3"/>
        <v>95515.71999999999</v>
      </c>
      <c r="N38" s="8">
        <f aca="true" t="shared" si="4" ref="N38:T38">N37+N16</f>
        <v>805264.12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7647.51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2270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3!B63+3!B44</f>
        <v>0</v>
      </c>
      <c r="C44" s="22">
        <f>3!C63+3!C44</f>
        <v>0</v>
      </c>
      <c r="D44" s="22" t="e">
        <f>3!D63+3!D44</f>
        <v>#REF!</v>
      </c>
      <c r="E44" s="22">
        <f>3!E63+3!E44</f>
        <v>0</v>
      </c>
      <c r="F44" s="22" t="e">
        <f>3!F63+3!F44</f>
        <v>#REF!</v>
      </c>
      <c r="G44" s="22">
        <f>3!G63+3!G44</f>
        <v>0</v>
      </c>
      <c r="H44" s="22">
        <f>3!H63+3!H44</f>
        <v>0</v>
      </c>
      <c r="I44" s="22">
        <f>3!I63+3!I44</f>
        <v>0</v>
      </c>
      <c r="J44" s="22" t="e">
        <f>3!J63+3!J44</f>
        <v>#REF!</v>
      </c>
      <c r="K44" s="22" t="e">
        <f>3!K63+3!K44</f>
        <v>#REF!</v>
      </c>
      <c r="L44" s="22">
        <f>3!L63+3!L44</f>
        <v>0</v>
      </c>
      <c r="M44" s="22">
        <f>3!M63+3!M44</f>
        <v>0</v>
      </c>
      <c r="N44" s="22">
        <f>3!N63+3!N44</f>
        <v>0</v>
      </c>
      <c r="O44" s="22" t="e">
        <f>3!O63+3!O44</f>
        <v>#REF!</v>
      </c>
      <c r="P44" s="22" t="e">
        <f>3!P63+3!P44</f>
        <v>#REF!</v>
      </c>
      <c r="Q44" s="22" t="e">
        <f>3!Q63+3!Q44</f>
        <v>#REF!</v>
      </c>
      <c r="R44" s="22">
        <f>3!R63+3!R44</f>
        <v>0</v>
      </c>
      <c r="S44" s="22" t="e">
        <f>3!S63+3!S44</f>
        <v>#REF!</v>
      </c>
      <c r="T44" s="22" t="e">
        <f>3!T63+3!T44</f>
        <v>#REF!</v>
      </c>
      <c r="U44" s="22" t="e">
        <f>3!U63+3!U44</f>
        <v>#REF!</v>
      </c>
      <c r="V44" s="22" t="e">
        <f>3!V63+3!V44</f>
        <v>#REF!</v>
      </c>
      <c r="W44" s="22" t="e">
        <f>3!W63+3!W44</f>
        <v>#REF!</v>
      </c>
      <c r="X44" s="22">
        <f>3!X63+3!X44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>SUM(M45:M62)</f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4!B38</f>
        <v>4891562.17</v>
      </c>
      <c r="C16" s="8">
        <f>4!C38</f>
        <v>1093825.26</v>
      </c>
      <c r="D16" s="8" t="e">
        <f>4!D38</f>
        <v>#REF!</v>
      </c>
      <c r="E16" s="8">
        <f>4!E38</f>
        <v>143734.8</v>
      </c>
      <c r="F16" s="8" t="e">
        <f>4!F38</f>
        <v>#REF!</v>
      </c>
      <c r="G16" s="8">
        <f>4!G38</f>
        <v>436812.6300000001</v>
      </c>
      <c r="H16" s="8">
        <f>4!H38</f>
        <v>103464.80000000002</v>
      </c>
      <c r="I16" s="8">
        <f>4!I38</f>
        <v>3912.2799999999997</v>
      </c>
      <c r="J16" s="8" t="e">
        <f>4!J38</f>
        <v>#REF!</v>
      </c>
      <c r="K16" s="8" t="e">
        <f>4!K38</f>
        <v>#REF!</v>
      </c>
      <c r="L16" s="8">
        <f>4!L38</f>
        <v>8125.62</v>
      </c>
      <c r="M16" s="8">
        <f>4!M38</f>
        <v>95515.71999999999</v>
      </c>
      <c r="N16" s="8">
        <f>4!N38</f>
        <v>805264.12</v>
      </c>
      <c r="O16" s="8" t="e">
        <f>4!O38</f>
        <v>#REF!</v>
      </c>
      <c r="P16" s="8" t="e">
        <f>4!P38</f>
        <v>#REF!</v>
      </c>
      <c r="Q16" s="8" t="e">
        <f>4!Q38</f>
        <v>#REF!</v>
      </c>
      <c r="R16" s="8">
        <f>4!R38</f>
        <v>7647.51</v>
      </c>
      <c r="S16" s="8" t="e">
        <f>4!S38</f>
        <v>#REF!</v>
      </c>
      <c r="T16" s="8" t="e">
        <f>4!T38</f>
        <v>#REF!</v>
      </c>
      <c r="U16" s="8" t="e">
        <f>4!U38</f>
        <v>#REF!</v>
      </c>
      <c r="V16" s="8" t="e">
        <f>4!V38</f>
        <v>#REF!</v>
      </c>
      <c r="W16" s="8" t="e">
        <f>4!W38</f>
        <v>#REF!</v>
      </c>
      <c r="X16" s="8">
        <f>4!X38</f>
        <v>2270</v>
      </c>
      <c r="Y16" s="8" t="e">
        <f>SUM(B16:X16)</f>
        <v>#REF!</v>
      </c>
      <c r="Z16" s="8">
        <f>4!Z38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4891562.17</v>
      </c>
      <c r="C38" s="8">
        <f>C37+C16</f>
        <v>1093825.26</v>
      </c>
      <c r="D38" s="8" t="e">
        <f>D37+D16</f>
        <v>#REF!</v>
      </c>
      <c r="E38" s="8">
        <f aca="true" t="shared" si="3" ref="E38:Y38">E37+E16</f>
        <v>143734.8</v>
      </c>
      <c r="F38" s="8" t="e">
        <f t="shared" si="3"/>
        <v>#REF!</v>
      </c>
      <c r="G38" s="8">
        <f t="shared" si="3"/>
        <v>436812.6300000001</v>
      </c>
      <c r="H38" s="8">
        <f t="shared" si="3"/>
        <v>103464.80000000002</v>
      </c>
      <c r="I38" s="8">
        <f t="shared" si="3"/>
        <v>3912.2799999999997</v>
      </c>
      <c r="J38" s="8" t="e">
        <f t="shared" si="3"/>
        <v>#REF!</v>
      </c>
      <c r="K38" s="8" t="e">
        <f t="shared" si="3"/>
        <v>#REF!</v>
      </c>
      <c r="L38" s="8">
        <f t="shared" si="3"/>
        <v>8125.62</v>
      </c>
      <c r="M38" s="8">
        <f t="shared" si="3"/>
        <v>95515.71999999999</v>
      </c>
      <c r="N38" s="8">
        <f aca="true" t="shared" si="4" ref="N38:T38">N37+N16</f>
        <v>805264.12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7647.51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2270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4!B63+4!B44</f>
        <v>0</v>
      </c>
      <c r="C44" s="22">
        <f>4!C63+4!C44</f>
        <v>0</v>
      </c>
      <c r="D44" s="22" t="e">
        <f>4!D63+4!D44</f>
        <v>#REF!</v>
      </c>
      <c r="E44" s="22">
        <f>4!E63+4!E44</f>
        <v>0</v>
      </c>
      <c r="F44" s="22" t="e">
        <f>4!F63+4!F44</f>
        <v>#REF!</v>
      </c>
      <c r="G44" s="22">
        <f>4!G63+4!G44</f>
        <v>0</v>
      </c>
      <c r="H44" s="22">
        <f>4!H63+4!H44</f>
        <v>0</v>
      </c>
      <c r="I44" s="22">
        <f>4!I63+4!I44</f>
        <v>0</v>
      </c>
      <c r="J44" s="22" t="e">
        <f>4!J63+4!J44</f>
        <v>#REF!</v>
      </c>
      <c r="K44" s="22" t="e">
        <f>4!K63+4!K44</f>
        <v>#REF!</v>
      </c>
      <c r="L44" s="22">
        <f>4!L63+4!L44</f>
        <v>0</v>
      </c>
      <c r="M44" s="22">
        <f>4!M63+4!M44</f>
        <v>0</v>
      </c>
      <c r="N44" s="22">
        <f>4!N63+4!N44</f>
        <v>0</v>
      </c>
      <c r="O44" s="22" t="e">
        <f>4!O63+4!O44</f>
        <v>#REF!</v>
      </c>
      <c r="P44" s="22" t="e">
        <f>4!P63+4!P44</f>
        <v>#REF!</v>
      </c>
      <c r="Q44" s="22" t="e">
        <f>4!Q63+4!Q44</f>
        <v>#REF!</v>
      </c>
      <c r="R44" s="22">
        <f>4!R63+4!R44</f>
        <v>0</v>
      </c>
      <c r="S44" s="22" t="e">
        <f>4!S63+4!S44</f>
        <v>#REF!</v>
      </c>
      <c r="T44" s="22" t="e">
        <f>4!T63+4!T44</f>
        <v>#REF!</v>
      </c>
      <c r="U44" s="22" t="e">
        <f>4!U63+4!U44</f>
        <v>#REF!</v>
      </c>
      <c r="V44" s="22" t="e">
        <f>4!V63+4!V44</f>
        <v>#REF!</v>
      </c>
      <c r="W44" s="22" t="e">
        <f>4!W63+4!W44</f>
        <v>#REF!</v>
      </c>
      <c r="X44" s="22">
        <f>4!X63+4!X44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9.1406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5!B38</f>
        <v>4891562.17</v>
      </c>
      <c r="C16" s="8">
        <f>5!C38</f>
        <v>1093825.26</v>
      </c>
      <c r="D16" s="8" t="e">
        <f>5!D38</f>
        <v>#REF!</v>
      </c>
      <c r="E16" s="8">
        <f>5!E38</f>
        <v>143734.8</v>
      </c>
      <c r="F16" s="8" t="e">
        <f>5!F38</f>
        <v>#REF!</v>
      </c>
      <c r="G16" s="8">
        <f>5!G38</f>
        <v>436812.6300000001</v>
      </c>
      <c r="H16" s="8">
        <f>5!H38</f>
        <v>103464.80000000002</v>
      </c>
      <c r="I16" s="8">
        <f>5!I38</f>
        <v>3912.2799999999997</v>
      </c>
      <c r="J16" s="8" t="e">
        <f>5!J38</f>
        <v>#REF!</v>
      </c>
      <c r="K16" s="8" t="e">
        <f>5!K38</f>
        <v>#REF!</v>
      </c>
      <c r="L16" s="8">
        <f>5!L38</f>
        <v>8125.62</v>
      </c>
      <c r="M16" s="8">
        <f>5!M38</f>
        <v>95515.71999999999</v>
      </c>
      <c r="N16" s="8">
        <f>5!N38</f>
        <v>805264.12</v>
      </c>
      <c r="O16" s="8" t="e">
        <f>5!O38</f>
        <v>#REF!</v>
      </c>
      <c r="P16" s="8" t="e">
        <f>5!P38</f>
        <v>#REF!</v>
      </c>
      <c r="Q16" s="8" t="e">
        <f>5!Q38</f>
        <v>#REF!</v>
      </c>
      <c r="R16" s="8">
        <f>5!R38</f>
        <v>7647.51</v>
      </c>
      <c r="S16" s="8" t="e">
        <f>5!S38</f>
        <v>#REF!</v>
      </c>
      <c r="T16" s="8" t="e">
        <f>5!T38</f>
        <v>#REF!</v>
      </c>
      <c r="U16" s="8" t="e">
        <f>5!U38</f>
        <v>#REF!</v>
      </c>
      <c r="V16" s="8" t="e">
        <f>5!V38</f>
        <v>#REF!</v>
      </c>
      <c r="W16" s="8" t="e">
        <f>5!W38</f>
        <v>#REF!</v>
      </c>
      <c r="X16" s="8">
        <f>5!X38</f>
        <v>2270</v>
      </c>
      <c r="Y16" s="8" t="e">
        <f>SUM(B16:X16)</f>
        <v>#REF!</v>
      </c>
      <c r="Z16" s="8">
        <f>5!Z38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4891562.17</v>
      </c>
      <c r="C38" s="8">
        <f>C37+C16</f>
        <v>1093825.26</v>
      </c>
      <c r="D38" s="8" t="e">
        <f>D37+D16</f>
        <v>#REF!</v>
      </c>
      <c r="E38" s="8">
        <f aca="true" t="shared" si="3" ref="E38:Y38">E37+E16</f>
        <v>143734.8</v>
      </c>
      <c r="F38" s="8" t="e">
        <f t="shared" si="3"/>
        <v>#REF!</v>
      </c>
      <c r="G38" s="8">
        <f t="shared" si="3"/>
        <v>436812.6300000001</v>
      </c>
      <c r="H38" s="8">
        <f t="shared" si="3"/>
        <v>103464.80000000002</v>
      </c>
      <c r="I38" s="8">
        <f t="shared" si="3"/>
        <v>3912.2799999999997</v>
      </c>
      <c r="J38" s="8" t="e">
        <f t="shared" si="3"/>
        <v>#REF!</v>
      </c>
      <c r="K38" s="8" t="e">
        <f t="shared" si="3"/>
        <v>#REF!</v>
      </c>
      <c r="L38" s="8">
        <f t="shared" si="3"/>
        <v>8125.62</v>
      </c>
      <c r="M38" s="8">
        <f t="shared" si="3"/>
        <v>95515.71999999999</v>
      </c>
      <c r="N38" s="8">
        <f aca="true" t="shared" si="4" ref="N38:T38">N37+N16</f>
        <v>805264.12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7647.51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2270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5!B63+5!B44</f>
        <v>0</v>
      </c>
      <c r="C44" s="22">
        <f>5!C63+5!C44</f>
        <v>0</v>
      </c>
      <c r="D44" s="22" t="e">
        <f>5!D63+5!D44</f>
        <v>#REF!</v>
      </c>
      <c r="E44" s="22">
        <f>5!E63+5!E44</f>
        <v>0</v>
      </c>
      <c r="F44" s="22" t="e">
        <f>5!F63+5!F44</f>
        <v>#REF!</v>
      </c>
      <c r="G44" s="22">
        <f>5!G63+5!G44</f>
        <v>0</v>
      </c>
      <c r="H44" s="22">
        <f>5!H63+5!H44</f>
        <v>0</v>
      </c>
      <c r="I44" s="22">
        <f>5!I63+5!I44</f>
        <v>0</v>
      </c>
      <c r="J44" s="22" t="e">
        <f>5!J63+5!J44</f>
        <v>#REF!</v>
      </c>
      <c r="K44" s="22" t="e">
        <f>5!K63+5!K44</f>
        <v>#REF!</v>
      </c>
      <c r="L44" s="22">
        <f>5!L63+5!L44</f>
        <v>0</v>
      </c>
      <c r="M44" s="22">
        <f>5!M63+5!M44</f>
        <v>0</v>
      </c>
      <c r="N44" s="22">
        <f>5!N63+5!N44</f>
        <v>0</v>
      </c>
      <c r="O44" s="22" t="e">
        <f>5!O63+5!O44</f>
        <v>#REF!</v>
      </c>
      <c r="P44" s="22" t="e">
        <f>5!P63+5!P44</f>
        <v>#REF!</v>
      </c>
      <c r="Q44" s="22" t="e">
        <f>5!Q63+5!Q44</f>
        <v>#REF!</v>
      </c>
      <c r="R44" s="22">
        <f>5!R63+5!R44</f>
        <v>0</v>
      </c>
      <c r="S44" s="22" t="e">
        <f>5!S63+5!S44</f>
        <v>#REF!</v>
      </c>
      <c r="T44" s="22" t="e">
        <f>5!T63+5!T44</f>
        <v>#REF!</v>
      </c>
      <c r="U44" s="22" t="e">
        <f>5!U63+5!U44</f>
        <v>#REF!</v>
      </c>
      <c r="V44" s="22" t="e">
        <f>5!V63+5!V44</f>
        <v>#REF!</v>
      </c>
      <c r="W44" s="22" t="e">
        <f>5!W63+5!W44</f>
        <v>#REF!</v>
      </c>
      <c r="X44" s="22">
        <f>5!X63+5!X44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8.57421875" style="1" customWidth="1"/>
    <col min="14" max="24" width="6.57421875" style="1" customWidth="1"/>
    <col min="25" max="25" width="9.281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6!B38</f>
        <v>4891562.17</v>
      </c>
      <c r="C16" s="8">
        <f>6!C38</f>
        <v>1093825.26</v>
      </c>
      <c r="D16" s="8" t="e">
        <f>6!D38</f>
        <v>#REF!</v>
      </c>
      <c r="E16" s="8">
        <f>6!E38</f>
        <v>143734.8</v>
      </c>
      <c r="F16" s="8" t="e">
        <f>6!F38</f>
        <v>#REF!</v>
      </c>
      <c r="G16" s="8">
        <f>6!G38</f>
        <v>436812.6300000001</v>
      </c>
      <c r="H16" s="8">
        <f>6!H38</f>
        <v>103464.80000000002</v>
      </c>
      <c r="I16" s="8">
        <f>6!I38</f>
        <v>3912.2799999999997</v>
      </c>
      <c r="J16" s="8" t="e">
        <f>6!J38</f>
        <v>#REF!</v>
      </c>
      <c r="K16" s="8" t="e">
        <f>6!K38</f>
        <v>#REF!</v>
      </c>
      <c r="L16" s="8">
        <f>6!L38</f>
        <v>8125.62</v>
      </c>
      <c r="M16" s="8">
        <f>6!M38</f>
        <v>95515.71999999999</v>
      </c>
      <c r="N16" s="8">
        <f>6!N38</f>
        <v>805264.12</v>
      </c>
      <c r="O16" s="8" t="e">
        <f>6!O38</f>
        <v>#REF!</v>
      </c>
      <c r="P16" s="8" t="e">
        <f>6!P38</f>
        <v>#REF!</v>
      </c>
      <c r="Q16" s="8" t="e">
        <f>6!Q38</f>
        <v>#REF!</v>
      </c>
      <c r="R16" s="8">
        <f>6!R38</f>
        <v>7647.51</v>
      </c>
      <c r="S16" s="8" t="e">
        <f>6!S38</f>
        <v>#REF!</v>
      </c>
      <c r="T16" s="8" t="e">
        <f>6!T38</f>
        <v>#REF!</v>
      </c>
      <c r="U16" s="8" t="e">
        <f>6!U38</f>
        <v>#REF!</v>
      </c>
      <c r="V16" s="8" t="e">
        <f>6!V38</f>
        <v>#REF!</v>
      </c>
      <c r="W16" s="8" t="e">
        <f>6!W38</f>
        <v>#REF!</v>
      </c>
      <c r="X16" s="8">
        <f>6!X38</f>
        <v>2270</v>
      </c>
      <c r="Y16" s="8" t="e">
        <f>SUM(B16:X16)</f>
        <v>#REF!</v>
      </c>
      <c r="Z16" s="8">
        <f>6!Z38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4891562.17</v>
      </c>
      <c r="C38" s="8">
        <f>C37+C16</f>
        <v>1093825.26</v>
      </c>
      <c r="D38" s="8" t="e">
        <f>D37+D16</f>
        <v>#REF!</v>
      </c>
      <c r="E38" s="8">
        <f aca="true" t="shared" si="3" ref="E38:Z38">E37+E16</f>
        <v>143734.8</v>
      </c>
      <c r="F38" s="8" t="e">
        <f t="shared" si="3"/>
        <v>#REF!</v>
      </c>
      <c r="G38" s="8">
        <f t="shared" si="3"/>
        <v>436812.6300000001</v>
      </c>
      <c r="H38" s="8">
        <f t="shared" si="3"/>
        <v>103464.80000000002</v>
      </c>
      <c r="I38" s="8">
        <f t="shared" si="3"/>
        <v>3912.2799999999997</v>
      </c>
      <c r="J38" s="8" t="e">
        <f t="shared" si="3"/>
        <v>#REF!</v>
      </c>
      <c r="K38" s="8" t="e">
        <f t="shared" si="3"/>
        <v>#REF!</v>
      </c>
      <c r="L38" s="8">
        <f t="shared" si="3"/>
        <v>8125.62</v>
      </c>
      <c r="M38" s="8">
        <f t="shared" si="3"/>
        <v>95515.71999999999</v>
      </c>
      <c r="N38" s="8">
        <f aca="true" t="shared" si="4" ref="N38:T38">N37+N16</f>
        <v>805264.12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7647.51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2270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6!B63+6!B44</f>
        <v>0</v>
      </c>
      <c r="C44" s="22">
        <f>6!C63+6!C44</f>
        <v>0</v>
      </c>
      <c r="D44" s="22" t="e">
        <f>6!D63+6!D44</f>
        <v>#REF!</v>
      </c>
      <c r="E44" s="22">
        <f>6!E63+6!E44</f>
        <v>0</v>
      </c>
      <c r="F44" s="22" t="e">
        <f>6!F63+6!F44</f>
        <v>#REF!</v>
      </c>
      <c r="G44" s="22">
        <f>6!G63+6!G44</f>
        <v>0</v>
      </c>
      <c r="H44" s="22">
        <f>6!H63+6!H44</f>
        <v>0</v>
      </c>
      <c r="I44" s="22">
        <f>6!I63+6!I44</f>
        <v>0</v>
      </c>
      <c r="J44" s="22" t="e">
        <f>6!J63+6!J44</f>
        <v>#REF!</v>
      </c>
      <c r="K44" s="22" t="e">
        <f>6!K63+6!K44</f>
        <v>#REF!</v>
      </c>
      <c r="L44" s="22">
        <f>6!L63+6!L44</f>
        <v>0</v>
      </c>
      <c r="M44" s="22">
        <f>6!M63+6!M44</f>
        <v>0</v>
      </c>
      <c r="N44" s="22">
        <f>6!N63+6!N44</f>
        <v>0</v>
      </c>
      <c r="O44" s="22" t="e">
        <f>6!O63+6!O44</f>
        <v>#REF!</v>
      </c>
      <c r="P44" s="22" t="e">
        <f>6!P63+6!P44</f>
        <v>#REF!</v>
      </c>
      <c r="Q44" s="22" t="e">
        <f>6!Q63+6!Q44</f>
        <v>#REF!</v>
      </c>
      <c r="R44" s="22">
        <f>6!R63+6!R44</f>
        <v>0</v>
      </c>
      <c r="S44" s="22" t="e">
        <f>6!S63+6!S44</f>
        <v>#REF!</v>
      </c>
      <c r="T44" s="22" t="e">
        <f>6!T63+6!T44</f>
        <v>#REF!</v>
      </c>
      <c r="U44" s="22" t="e">
        <f>6!U63+6!U44</f>
        <v>#REF!</v>
      </c>
      <c r="V44" s="22" t="e">
        <f>6!V63+6!V44</f>
        <v>#REF!</v>
      </c>
      <c r="W44" s="22" t="e">
        <f>6!W63+6!W44</f>
        <v>#REF!</v>
      </c>
      <c r="X44" s="22">
        <f>6!X63+6!X44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9">
      <selection activeCell="L71" sqref="L71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7!B38</f>
        <v>4891562.17</v>
      </c>
      <c r="C16" s="8">
        <f>7!C38</f>
        <v>1093825.26</v>
      </c>
      <c r="D16" s="8" t="e">
        <f>7!D38</f>
        <v>#REF!</v>
      </c>
      <c r="E16" s="8">
        <f>7!E38</f>
        <v>143734.8</v>
      </c>
      <c r="F16" s="8" t="e">
        <f>7!F38</f>
        <v>#REF!</v>
      </c>
      <c r="G16" s="8">
        <f>7!G38</f>
        <v>436812.6300000001</v>
      </c>
      <c r="H16" s="8">
        <f>7!H38</f>
        <v>103464.80000000002</v>
      </c>
      <c r="I16" s="8">
        <f>7!I38</f>
        <v>3912.2799999999997</v>
      </c>
      <c r="J16" s="8" t="e">
        <f>7!J38</f>
        <v>#REF!</v>
      </c>
      <c r="K16" s="8" t="e">
        <f>7!K38</f>
        <v>#REF!</v>
      </c>
      <c r="L16" s="8">
        <f>7!L38</f>
        <v>8125.62</v>
      </c>
      <c r="M16" s="8">
        <f>7!M38</f>
        <v>95515.71999999999</v>
      </c>
      <c r="N16" s="8">
        <f>7!N38</f>
        <v>805264.12</v>
      </c>
      <c r="O16" s="8" t="e">
        <f>7!O38</f>
        <v>#REF!</v>
      </c>
      <c r="P16" s="8" t="e">
        <f>7!P38</f>
        <v>#REF!</v>
      </c>
      <c r="Q16" s="8" t="e">
        <f>7!Q38</f>
        <v>#REF!</v>
      </c>
      <c r="R16" s="8">
        <f>7!R38</f>
        <v>7647.51</v>
      </c>
      <c r="S16" s="8" t="e">
        <f>7!S38</f>
        <v>#REF!</v>
      </c>
      <c r="T16" s="8" t="e">
        <f>7!T38</f>
        <v>#REF!</v>
      </c>
      <c r="U16" s="8" t="e">
        <f>7!U38</f>
        <v>#REF!</v>
      </c>
      <c r="V16" s="8" t="e">
        <f>7!V38</f>
        <v>#REF!</v>
      </c>
      <c r="W16" s="8" t="e">
        <f>7!W38</f>
        <v>#REF!</v>
      </c>
      <c r="X16" s="8">
        <f>7!X38</f>
        <v>2270</v>
      </c>
      <c r="Y16" s="8" t="e">
        <f>SUM(B16:X16)</f>
        <v>#REF!</v>
      </c>
      <c r="Z16" s="8">
        <f>7!Z38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4891562.17</v>
      </c>
      <c r="C38" s="8">
        <f>C37+C16</f>
        <v>1093825.26</v>
      </c>
      <c r="D38" s="8" t="e">
        <f>D37+D16</f>
        <v>#REF!</v>
      </c>
      <c r="E38" s="8">
        <f aca="true" t="shared" si="3" ref="E38:Y38">E37+E16</f>
        <v>143734.8</v>
      </c>
      <c r="F38" s="8" t="e">
        <f t="shared" si="3"/>
        <v>#REF!</v>
      </c>
      <c r="G38" s="8">
        <f t="shared" si="3"/>
        <v>436812.6300000001</v>
      </c>
      <c r="H38" s="8">
        <f t="shared" si="3"/>
        <v>103464.80000000002</v>
      </c>
      <c r="I38" s="8">
        <f t="shared" si="3"/>
        <v>3912.2799999999997</v>
      </c>
      <c r="J38" s="8" t="e">
        <f t="shared" si="3"/>
        <v>#REF!</v>
      </c>
      <c r="K38" s="8" t="e">
        <f t="shared" si="3"/>
        <v>#REF!</v>
      </c>
      <c r="L38" s="8">
        <f t="shared" si="3"/>
        <v>8125.62</v>
      </c>
      <c r="M38" s="8">
        <f t="shared" si="3"/>
        <v>95515.71999999999</v>
      </c>
      <c r="N38" s="8">
        <f aca="true" t="shared" si="4" ref="N38:T38">N37+N16</f>
        <v>805264.12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7647.51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2270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7!B63+7!B44</f>
        <v>0</v>
      </c>
      <c r="C44" s="22">
        <f>7!C63+7!C44</f>
        <v>0</v>
      </c>
      <c r="D44" s="22" t="e">
        <f>7!D63+7!D44</f>
        <v>#REF!</v>
      </c>
      <c r="E44" s="22">
        <f>7!E63+7!E44</f>
        <v>0</v>
      </c>
      <c r="F44" s="22" t="e">
        <f>7!F63+7!F44</f>
        <v>#REF!</v>
      </c>
      <c r="G44" s="22">
        <f>7!G63+7!G44</f>
        <v>0</v>
      </c>
      <c r="H44" s="22">
        <f>7!H63+7!H44</f>
        <v>0</v>
      </c>
      <c r="I44" s="22">
        <f>7!I63+7!I44</f>
        <v>0</v>
      </c>
      <c r="J44" s="22" t="e">
        <f>7!J63+7!J44</f>
        <v>#REF!</v>
      </c>
      <c r="K44" s="22" t="e">
        <f>7!K63+7!K44</f>
        <v>#REF!</v>
      </c>
      <c r="L44" s="22">
        <f>7!L63+7!L44</f>
        <v>0</v>
      </c>
      <c r="M44" s="22">
        <f>7!M63+7!M44</f>
        <v>0</v>
      </c>
      <c r="N44" s="22">
        <f>7!N63+7!N44</f>
        <v>0</v>
      </c>
      <c r="O44" s="22" t="e">
        <f>7!O63+7!O44</f>
        <v>#REF!</v>
      </c>
      <c r="P44" s="22" t="e">
        <f>7!P63+7!P44</f>
        <v>#REF!</v>
      </c>
      <c r="Q44" s="22" t="e">
        <f>7!Q63+7!Q44</f>
        <v>#REF!</v>
      </c>
      <c r="R44" s="22">
        <f>7!R63+7!R44</f>
        <v>0</v>
      </c>
      <c r="S44" s="22" t="e">
        <f>7!S63+7!S44</f>
        <v>#REF!</v>
      </c>
      <c r="T44" s="22" t="e">
        <f>7!T63+7!T44</f>
        <v>#REF!</v>
      </c>
      <c r="U44" s="22" t="e">
        <f>7!U63+7!U44</f>
        <v>#REF!</v>
      </c>
      <c r="V44" s="22" t="e">
        <f>7!V63+7!V44</f>
        <v>#REF!</v>
      </c>
      <c r="W44" s="22" t="e">
        <f>7!W63+7!W44</f>
        <v>#REF!</v>
      </c>
      <c r="X44" s="22">
        <f>7!X63+7!X44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0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1">
        <f>1!C1:D1</f>
        <v>0</v>
      </c>
      <c r="D1" s="31"/>
      <c r="E1" s="31"/>
      <c r="F1" s="31"/>
      <c r="U1" s="37" t="s">
        <v>15</v>
      </c>
      <c r="V1" s="37"/>
      <c r="W1" s="37"/>
      <c r="X1" s="37"/>
      <c r="Y1" s="37"/>
    </row>
    <row r="2" spans="3:25" ht="12.75" customHeight="1">
      <c r="C2" s="32" t="s">
        <v>10</v>
      </c>
      <c r="D2" s="32"/>
      <c r="E2" s="32"/>
      <c r="F2" s="32"/>
      <c r="U2" s="37"/>
      <c r="V2" s="37"/>
      <c r="W2" s="37"/>
      <c r="X2" s="37"/>
      <c r="Y2" s="37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1!A6:O6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6" ht="15">
      <c r="A8" s="34" t="s">
        <v>12</v>
      </c>
      <c r="B8" s="34"/>
      <c r="C8" s="34"/>
      <c r="D8" s="34"/>
      <c r="E8" s="31">
        <f>1!D8:D8</f>
        <v>0</v>
      </c>
      <c r="F8" s="31"/>
    </row>
    <row r="9" spans="1:25" ht="15">
      <c r="A9" s="35" t="str">
        <f>1!A9:O10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6" t="s">
        <v>18</v>
      </c>
      <c r="B13" s="30" t="s">
        <v>17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8.75" customHeight="1">
      <c r="A14" s="36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>
        <f>1!E14</f>
        <v>2230</v>
      </c>
      <c r="H14" s="12">
        <f>1!F14</f>
        <v>2240</v>
      </c>
      <c r="I14" s="12">
        <f>1!G14</f>
        <v>2250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1!M14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1!N14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8!B38</f>
        <v>4891562.17</v>
      </c>
      <c r="C16" s="8">
        <f>8!C38</f>
        <v>1093825.26</v>
      </c>
      <c r="D16" s="8" t="e">
        <f>8!D38</f>
        <v>#REF!</v>
      </c>
      <c r="E16" s="8">
        <f>8!E38</f>
        <v>143734.8</v>
      </c>
      <c r="F16" s="8" t="e">
        <f>8!F38</f>
        <v>#REF!</v>
      </c>
      <c r="G16" s="8">
        <f>8!G38</f>
        <v>436812.6300000001</v>
      </c>
      <c r="H16" s="8">
        <f>8!H38</f>
        <v>103464.80000000002</v>
      </c>
      <c r="I16" s="8">
        <f>8!I38</f>
        <v>3912.2799999999997</v>
      </c>
      <c r="J16" s="8" t="e">
        <f>8!J38</f>
        <v>#REF!</v>
      </c>
      <c r="K16" s="8" t="e">
        <f>8!K38</f>
        <v>#REF!</v>
      </c>
      <c r="L16" s="8">
        <f>8!L38</f>
        <v>8125.62</v>
      </c>
      <c r="M16" s="8">
        <f>8!M38</f>
        <v>95515.71999999999</v>
      </c>
      <c r="N16" s="8">
        <f>8!N38</f>
        <v>805264.12</v>
      </c>
      <c r="O16" s="8" t="e">
        <f>8!O38</f>
        <v>#REF!</v>
      </c>
      <c r="P16" s="8" t="e">
        <f>8!P38</f>
        <v>#REF!</v>
      </c>
      <c r="Q16" s="8" t="e">
        <f>8!Q38</f>
        <v>#REF!</v>
      </c>
      <c r="R16" s="8">
        <f>8!R38</f>
        <v>7647.51</v>
      </c>
      <c r="S16" s="8" t="e">
        <f>8!S38</f>
        <v>#REF!</v>
      </c>
      <c r="T16" s="8" t="e">
        <f>8!T38</f>
        <v>#REF!</v>
      </c>
      <c r="U16" s="8" t="e">
        <f>8!U38</f>
        <v>#REF!</v>
      </c>
      <c r="V16" s="8" t="e">
        <f>8!V38</f>
        <v>#REF!</v>
      </c>
      <c r="W16" s="8" t="e">
        <f>8!W38</f>
        <v>#REF!</v>
      </c>
      <c r="X16" s="8">
        <f>8!X38</f>
        <v>2270</v>
      </c>
      <c r="Y16" s="8" t="e">
        <f>SUM(B16:X16)</f>
        <v>#REF!</v>
      </c>
      <c r="Z16" s="8">
        <f>8!Z38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8" t="s">
        <v>21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4891562.17</v>
      </c>
      <c r="C38" s="8">
        <f>C37+C16</f>
        <v>1093825.26</v>
      </c>
      <c r="D38" s="8" t="e">
        <f>D37+D16</f>
        <v>#REF!</v>
      </c>
      <c r="E38" s="8">
        <f aca="true" t="shared" si="3" ref="E38:Y38">E37+E16</f>
        <v>143734.8</v>
      </c>
      <c r="F38" s="8" t="e">
        <f t="shared" si="3"/>
        <v>#REF!</v>
      </c>
      <c r="G38" s="8">
        <f t="shared" si="3"/>
        <v>436812.6300000001</v>
      </c>
      <c r="H38" s="8">
        <f t="shared" si="3"/>
        <v>103464.80000000002</v>
      </c>
      <c r="I38" s="8">
        <f t="shared" si="3"/>
        <v>3912.2799999999997</v>
      </c>
      <c r="J38" s="8" t="e">
        <f t="shared" si="3"/>
        <v>#REF!</v>
      </c>
      <c r="K38" s="8" t="e">
        <f t="shared" si="3"/>
        <v>#REF!</v>
      </c>
      <c r="L38" s="8">
        <f t="shared" si="3"/>
        <v>8125.62</v>
      </c>
      <c r="M38" s="8">
        <f t="shared" si="3"/>
        <v>95515.71999999999</v>
      </c>
      <c r="N38" s="8">
        <f aca="true" t="shared" si="4" ref="N38:T38">N37+N16</f>
        <v>805264.12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7647.51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2270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6" t="s">
        <v>18</v>
      </c>
      <c r="B41" s="30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6"/>
      <c r="B42" s="12">
        <f>1!B55</f>
        <v>2111</v>
      </c>
      <c r="C42" s="12">
        <f>1!C55</f>
        <v>2112</v>
      </c>
      <c r="D42" s="12" t="e">
        <f>1!#REF!</f>
        <v>#REF!</v>
      </c>
      <c r="E42" s="12">
        <f>1!D55</f>
        <v>2210</v>
      </c>
      <c r="F42" s="12" t="e">
        <f>1!#REF!</f>
        <v>#REF!</v>
      </c>
      <c r="G42" s="12">
        <f>1!E55</f>
        <v>2230</v>
      </c>
      <c r="H42" s="12">
        <f>1!F55</f>
        <v>2240</v>
      </c>
      <c r="I42" s="12">
        <f>1!G55</f>
        <v>2250</v>
      </c>
      <c r="J42" s="12" t="e">
        <f>1!#REF!</f>
        <v>#REF!</v>
      </c>
      <c r="K42" s="12" t="e">
        <f>1!#REF!</f>
        <v>#REF!</v>
      </c>
      <c r="L42" s="12">
        <f>1!I55</f>
        <v>2272</v>
      </c>
      <c r="M42" s="12">
        <f>1!J55</f>
        <v>2273</v>
      </c>
      <c r="N42" s="12">
        <f>1!K55</f>
        <v>2274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1!M55</f>
        <v>2282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1!N55</f>
        <v>2730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8!B63+8!B44</f>
        <v>0</v>
      </c>
      <c r="C44" s="22">
        <f>8!C63+8!C44</f>
        <v>0</v>
      </c>
      <c r="D44" s="22" t="e">
        <f>8!D63+8!D44</f>
        <v>#REF!</v>
      </c>
      <c r="E44" s="22">
        <f>8!E63+8!E44</f>
        <v>0</v>
      </c>
      <c r="F44" s="22" t="e">
        <f>8!F63+8!F44</f>
        <v>#REF!</v>
      </c>
      <c r="G44" s="22">
        <f>8!G63+8!G44</f>
        <v>0</v>
      </c>
      <c r="H44" s="22">
        <f>8!H63+8!H44</f>
        <v>0</v>
      </c>
      <c r="I44" s="22">
        <f>8!I63+8!I44</f>
        <v>0</v>
      </c>
      <c r="J44" s="22" t="e">
        <f>8!J63+8!J44</f>
        <v>#REF!</v>
      </c>
      <c r="K44" s="22" t="e">
        <f>8!K63+8!K44</f>
        <v>#REF!</v>
      </c>
      <c r="L44" s="22">
        <f>8!L63+8!L44</f>
        <v>0</v>
      </c>
      <c r="M44" s="22">
        <f>8!M63+8!M44</f>
        <v>0</v>
      </c>
      <c r="N44" s="22">
        <f>8!N63+8!N44</f>
        <v>0</v>
      </c>
      <c r="O44" s="22" t="e">
        <f>8!O63+8!O44</f>
        <v>#REF!</v>
      </c>
      <c r="P44" s="22" t="e">
        <f>8!P63+8!P44</f>
        <v>#REF!</v>
      </c>
      <c r="Q44" s="22" t="e">
        <f>8!Q63+8!Q44</f>
        <v>#REF!</v>
      </c>
      <c r="R44" s="22">
        <f>8!R63+8!R44</f>
        <v>0</v>
      </c>
      <c r="S44" s="22" t="e">
        <f>8!S63+8!S44</f>
        <v>#REF!</v>
      </c>
      <c r="T44" s="22" t="e">
        <f>8!T63+8!T44</f>
        <v>#REF!</v>
      </c>
      <c r="U44" s="22" t="e">
        <f>8!U63+8!U44</f>
        <v>#REF!</v>
      </c>
      <c r="V44" s="22" t="e">
        <f>8!V63+8!V44</f>
        <v>#REF!</v>
      </c>
      <c r="W44" s="22" t="e">
        <f>8!W63+8!W44</f>
        <v>#REF!</v>
      </c>
      <c r="X44" s="22">
        <f>8!X63+8!X44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1"/>
      <c r="J66" s="31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Ekonomist</cp:lastModifiedBy>
  <cp:lastPrinted>2018-04-04T07:57:20Z</cp:lastPrinted>
  <dcterms:created xsi:type="dcterms:W3CDTF">2009-10-29T21:31:38Z</dcterms:created>
  <dcterms:modified xsi:type="dcterms:W3CDTF">2018-06-03T13:44:36Z</dcterms:modified>
  <cp:category/>
  <cp:version/>
  <cp:contentType/>
  <cp:contentStatus/>
</cp:coreProperties>
</file>